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wdp" ContentType="image/vnd.ms-photo"/>
  <Default Extension="tiff" ContentType="image/tiff"/>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2"/>
  <workbookPr/>
  <bookViews>
    <workbookView xWindow="15" yWindow="-75" windowWidth="9870" windowHeight="8820" tabRatio="481" activeTab="1"/>
  </bookViews>
  <sheets>
    <sheet name="CADENA SUMINISTRO" sheetId="10" r:id="rId1"/>
    <sheet name="RIESGOS" sheetId="9" r:id="rId2"/>
    <sheet name="TABLAS" sheetId="4" r:id="rId3"/>
    <sheet name="CONTINGENCIA" sheetId="7" r:id="rId4"/>
  </sheets>
  <definedNames>
    <definedName name="_xlnm.Print_Area" localSheetId="0">'CADENA SUMINISTRO'!$A$1:$T$90</definedName>
    <definedName name="_xlnm.Print_Area" localSheetId="3">CONTINGENCIA!$A$1:$P$54</definedName>
    <definedName name="_xlnm.Print_Area" localSheetId="1">RIESGOS!$A$1:$BJ$79</definedName>
    <definedName name="_xlnm.Print_Area" localSheetId="2">TABLAS!$A$1:$P$62</definedName>
  </definedNames>
  <calcPr calcId="144525" concurrentCalc="0"/>
</workbook>
</file>

<file path=xl/calcChain.xml><?xml version="1.0" encoding="utf-8"?>
<calcChain xmlns="http://schemas.openxmlformats.org/spreadsheetml/2006/main">
  <c r="AC14" i="9" l="1"/>
  <c r="AE14" i="9"/>
  <c r="AD14" i="9"/>
  <c r="AG14" i="9"/>
  <c r="AF14" i="9"/>
  <c r="AA14" i="9"/>
  <c r="Y14" i="9"/>
  <c r="AJ13" i="9"/>
  <c r="AA13" i="9"/>
  <c r="AC13" i="9"/>
  <c r="AE13" i="9"/>
  <c r="AD13" i="9"/>
  <c r="AG13" i="9"/>
  <c r="AF13" i="9"/>
  <c r="Y13" i="9"/>
  <c r="AJ12" i="9"/>
  <c r="AA12" i="9"/>
  <c r="AC12" i="9"/>
  <c r="AE12" i="9"/>
  <c r="AG12" i="9"/>
  <c r="AD12" i="9"/>
  <c r="AF12" i="9"/>
  <c r="Y12" i="9"/>
  <c r="AJ11" i="9"/>
  <c r="AA11" i="9"/>
  <c r="AC11" i="9"/>
  <c r="AE11" i="9"/>
  <c r="AD11" i="9"/>
  <c r="AG11" i="9"/>
  <c r="AF11" i="9"/>
  <c r="Y11" i="9"/>
  <c r="AJ10" i="9"/>
  <c r="AG10" i="9"/>
  <c r="AF10" i="9"/>
  <c r="AE10" i="9"/>
  <c r="AD10" i="9"/>
  <c r="AC10" i="9"/>
  <c r="AA10" i="9"/>
  <c r="Y10" i="9"/>
  <c r="AJ9" i="9"/>
  <c r="AJ8" i="9"/>
  <c r="AJ7" i="9"/>
  <c r="AJ6" i="9"/>
  <c r="AJ5" i="9"/>
  <c r="AA9" i="9"/>
  <c r="AC9" i="9"/>
  <c r="AE9" i="9"/>
  <c r="Y9" i="9"/>
  <c r="AG9" i="9"/>
  <c r="AF9" i="9"/>
  <c r="AD9" i="9"/>
  <c r="AA8" i="9"/>
  <c r="AC8" i="9"/>
  <c r="AE8" i="9"/>
  <c r="Y8" i="9"/>
  <c r="AG8" i="9"/>
  <c r="AF8" i="9"/>
  <c r="AD8" i="9"/>
  <c r="AA7" i="9"/>
  <c r="AC7" i="9"/>
  <c r="AE7" i="9"/>
  <c r="Y7" i="9"/>
  <c r="AG7" i="9"/>
  <c r="AF7" i="9"/>
  <c r="AD7" i="9"/>
  <c r="AA6" i="9"/>
  <c r="AC6" i="9"/>
  <c r="AE6" i="9"/>
  <c r="Y6" i="9"/>
  <c r="AG6" i="9"/>
  <c r="AF6" i="9"/>
  <c r="AD6" i="9"/>
  <c r="AA5" i="9"/>
  <c r="AC5" i="9"/>
  <c r="AE5" i="9"/>
  <c r="Y5" i="9"/>
  <c r="AG5" i="9"/>
  <c r="AF5" i="9"/>
  <c r="AD5" i="9"/>
  <c r="Y15" i="9"/>
  <c r="BA16" i="9"/>
  <c r="BA17" i="9"/>
  <c r="AJ18" i="9"/>
  <c r="AJ19" i="9"/>
  <c r="AJ20" i="9"/>
  <c r="AK18" i="9"/>
  <c r="AJ17" i="9"/>
  <c r="Y17" i="9"/>
  <c r="AA17" i="9"/>
  <c r="AC17" i="9"/>
  <c r="AE17" i="9"/>
  <c r="AG17" i="9"/>
  <c r="AF17" i="9"/>
  <c r="AY17" i="9"/>
  <c r="AA16" i="9"/>
  <c r="AC16" i="9"/>
  <c r="AE16" i="9"/>
  <c r="Y16" i="9"/>
  <c r="AG16" i="9"/>
  <c r="AF16" i="9"/>
  <c r="AY16" i="9"/>
  <c r="AA15" i="9"/>
  <c r="AC15" i="9"/>
  <c r="AE15" i="9"/>
  <c r="AG15" i="9"/>
  <c r="AF15" i="9"/>
  <c r="BJ15" i="9"/>
  <c r="BE15" i="9"/>
  <c r="BA15" i="9"/>
  <c r="AJ16" i="9"/>
  <c r="AY15" i="9"/>
  <c r="AJ15" i="9"/>
  <c r="AD15" i="9"/>
  <c r="AJ42" i="9"/>
  <c r="AJ43" i="9"/>
  <c r="AJ44" i="9"/>
  <c r="AK42" i="9"/>
  <c r="AJ39" i="9"/>
  <c r="AJ40" i="9"/>
  <c r="AJ41" i="9"/>
  <c r="AK39" i="9"/>
  <c r="AJ36" i="9"/>
  <c r="AJ37" i="9"/>
  <c r="AJ38" i="9"/>
  <c r="AK36" i="9"/>
  <c r="AJ33" i="9"/>
  <c r="AJ34" i="9"/>
  <c r="AJ35" i="9"/>
  <c r="AK33" i="9"/>
  <c r="AJ30" i="9"/>
  <c r="AJ31" i="9"/>
  <c r="AJ32" i="9"/>
  <c r="AK30" i="9"/>
  <c r="AJ27" i="9"/>
  <c r="AJ28" i="9"/>
  <c r="AJ29" i="9"/>
  <c r="AK27" i="9"/>
  <c r="AJ24" i="9"/>
  <c r="AJ25" i="9"/>
  <c r="AJ26" i="9"/>
  <c r="AK24" i="9"/>
  <c r="AJ21" i="9"/>
  <c r="AJ22" i="9"/>
  <c r="AJ23" i="9"/>
  <c r="AK21" i="9"/>
  <c r="AJ54" i="9"/>
  <c r="AJ55" i="9"/>
  <c r="AJ56" i="9"/>
  <c r="AK54" i="9"/>
  <c r="AJ51" i="9"/>
  <c r="AJ52" i="9"/>
  <c r="AJ53" i="9"/>
  <c r="AK51" i="9"/>
  <c r="AJ48" i="9"/>
  <c r="AJ49" i="9"/>
  <c r="AJ50" i="9"/>
  <c r="AK48" i="9"/>
  <c r="AJ45" i="9"/>
  <c r="AJ46" i="9"/>
  <c r="AJ47" i="9"/>
  <c r="AK45" i="9"/>
  <c r="AC47" i="9"/>
  <c r="AA47" i="9"/>
  <c r="AE47" i="9"/>
  <c r="AD47" i="9"/>
  <c r="Y47" i="9"/>
  <c r="AG47" i="9"/>
  <c r="AF47" i="9"/>
  <c r="AY47" i="9"/>
  <c r="AC46" i="9"/>
  <c r="AA46" i="9"/>
  <c r="AE46" i="9"/>
  <c r="AD46" i="9"/>
  <c r="Y46" i="9"/>
  <c r="AC45" i="9"/>
  <c r="AA45" i="9"/>
  <c r="AE45" i="9"/>
  <c r="AD45" i="9"/>
  <c r="Y45" i="9"/>
  <c r="AC44" i="9"/>
  <c r="AA44" i="9"/>
  <c r="AE44" i="9"/>
  <c r="AD44" i="9"/>
  <c r="Y44" i="9"/>
  <c r="AG44" i="9"/>
  <c r="AF44" i="9"/>
  <c r="AY44" i="9"/>
  <c r="AC43" i="9"/>
  <c r="AA43" i="9"/>
  <c r="AE43" i="9"/>
  <c r="AD43" i="9"/>
  <c r="Y43" i="9"/>
  <c r="AG43" i="9"/>
  <c r="AF43" i="9"/>
  <c r="AY43" i="9"/>
  <c r="AC42" i="9"/>
  <c r="AA42" i="9"/>
  <c r="AE42" i="9"/>
  <c r="AD42" i="9"/>
  <c r="Y42" i="9"/>
  <c r="AC41" i="9"/>
  <c r="AA41" i="9"/>
  <c r="AE41" i="9"/>
  <c r="AD41" i="9"/>
  <c r="Y41" i="9"/>
  <c r="AC40" i="9"/>
  <c r="AA40" i="9"/>
  <c r="AE40" i="9"/>
  <c r="AD40" i="9"/>
  <c r="Y40" i="9"/>
  <c r="AG40" i="9"/>
  <c r="AF40" i="9"/>
  <c r="AY40" i="9"/>
  <c r="AC39" i="9"/>
  <c r="AA39" i="9"/>
  <c r="AE39" i="9"/>
  <c r="AD39" i="9"/>
  <c r="Y39" i="9"/>
  <c r="AG39" i="9"/>
  <c r="AF39" i="9"/>
  <c r="AC38" i="9"/>
  <c r="AA38" i="9"/>
  <c r="AE38" i="9"/>
  <c r="AD38" i="9"/>
  <c r="Y38" i="9"/>
  <c r="AC37" i="9"/>
  <c r="AA37" i="9"/>
  <c r="AE37" i="9"/>
  <c r="AD37" i="9"/>
  <c r="Y37" i="9"/>
  <c r="AC36" i="9"/>
  <c r="AA36" i="9"/>
  <c r="AE36" i="9"/>
  <c r="AD36" i="9"/>
  <c r="Y36" i="9"/>
  <c r="AG36" i="9"/>
  <c r="AF36" i="9"/>
  <c r="AY36" i="9"/>
  <c r="AC35" i="9"/>
  <c r="AA35" i="9"/>
  <c r="AE35" i="9"/>
  <c r="AD35" i="9"/>
  <c r="Y35" i="9"/>
  <c r="AG35" i="9"/>
  <c r="AF35" i="9"/>
  <c r="AY35" i="9"/>
  <c r="AC34" i="9"/>
  <c r="AA34" i="9"/>
  <c r="AE34" i="9"/>
  <c r="AD34" i="9"/>
  <c r="Y34" i="9"/>
  <c r="AC33" i="9"/>
  <c r="AA33" i="9"/>
  <c r="AE33" i="9"/>
  <c r="AD33" i="9"/>
  <c r="Y33" i="9"/>
  <c r="AC32" i="9"/>
  <c r="AA32" i="9"/>
  <c r="AE32" i="9"/>
  <c r="AD32" i="9"/>
  <c r="Y32" i="9"/>
  <c r="AG32" i="9"/>
  <c r="AF32" i="9"/>
  <c r="AY32" i="9"/>
  <c r="AC31" i="9"/>
  <c r="AA31" i="9"/>
  <c r="AE31" i="9"/>
  <c r="AD31" i="9"/>
  <c r="Y31" i="9"/>
  <c r="AC30" i="9"/>
  <c r="AA30" i="9"/>
  <c r="AE30" i="9"/>
  <c r="AD30" i="9"/>
  <c r="Y30" i="9"/>
  <c r="AG30" i="9"/>
  <c r="AF30" i="9"/>
  <c r="AY30" i="9"/>
  <c r="AC29" i="9"/>
  <c r="AA29" i="9"/>
  <c r="AE29" i="9"/>
  <c r="Y29" i="9"/>
  <c r="AG29" i="9"/>
  <c r="AD29" i="9"/>
  <c r="AC28" i="9"/>
  <c r="AA28" i="9"/>
  <c r="AE28" i="9"/>
  <c r="AD28" i="9"/>
  <c r="Y28" i="9"/>
  <c r="AC27" i="9"/>
  <c r="AA27" i="9"/>
  <c r="AE27" i="9"/>
  <c r="Y27" i="9"/>
  <c r="AG27" i="9"/>
  <c r="AD27" i="9"/>
  <c r="AF27" i="9"/>
  <c r="AY27" i="9"/>
  <c r="AC26" i="9"/>
  <c r="AA26" i="9"/>
  <c r="AE26" i="9"/>
  <c r="AD26" i="9"/>
  <c r="Y26" i="9"/>
  <c r="AG26" i="9"/>
  <c r="AF26" i="9"/>
  <c r="AY26" i="9"/>
  <c r="AA25" i="9"/>
  <c r="AC25" i="9"/>
  <c r="Y25" i="9"/>
  <c r="AA24" i="9"/>
  <c r="AC24" i="9"/>
  <c r="AE24" i="9"/>
  <c r="AD24" i="9"/>
  <c r="Y24" i="9"/>
  <c r="AG34" i="9"/>
  <c r="AF34" i="9"/>
  <c r="AY34" i="9"/>
  <c r="AG38" i="9"/>
  <c r="AF38" i="9"/>
  <c r="AY38" i="9"/>
  <c r="AG42" i="9"/>
  <c r="AF42" i="9"/>
  <c r="AY42" i="9"/>
  <c r="AG46" i="9"/>
  <c r="AF46" i="9"/>
  <c r="AF29" i="9"/>
  <c r="AY29" i="9"/>
  <c r="Y19" i="9"/>
  <c r="AA19" i="9"/>
  <c r="AC19" i="9"/>
  <c r="AE19" i="9"/>
  <c r="AG19" i="9"/>
  <c r="AF19" i="9"/>
  <c r="AY19" i="9"/>
  <c r="Y20" i="9"/>
  <c r="AA20" i="9"/>
  <c r="AC20" i="9"/>
  <c r="AE20" i="9"/>
  <c r="AD20" i="9"/>
  <c r="Y21" i="9"/>
  <c r="AA21" i="9"/>
  <c r="AC21" i="9"/>
  <c r="Y22" i="9"/>
  <c r="AA22" i="9"/>
  <c r="AC22" i="9"/>
  <c r="AE22" i="9"/>
  <c r="Y23" i="9"/>
  <c r="AA23" i="9"/>
  <c r="AC23" i="9"/>
  <c r="AE23" i="9"/>
  <c r="AG23" i="9"/>
  <c r="AF23" i="9"/>
  <c r="AY23" i="9"/>
  <c r="Y48" i="9"/>
  <c r="AA48" i="9"/>
  <c r="AC48" i="9"/>
  <c r="Y49" i="9"/>
  <c r="AA49" i="9"/>
  <c r="AC49" i="9"/>
  <c r="AE49" i="9"/>
  <c r="AG49" i="9"/>
  <c r="AF49" i="9"/>
  <c r="AY49" i="9"/>
  <c r="Y50" i="9"/>
  <c r="AA50" i="9"/>
  <c r="AC50" i="9"/>
  <c r="AE50" i="9"/>
  <c r="AG50" i="9"/>
  <c r="AF50" i="9"/>
  <c r="AY50" i="9"/>
  <c r="AD50" i="9"/>
  <c r="Y51" i="9"/>
  <c r="AA51" i="9"/>
  <c r="AC51" i="9"/>
  <c r="AE51" i="9"/>
  <c r="AG51" i="9"/>
  <c r="AF51" i="9"/>
  <c r="AY51" i="9"/>
  <c r="Y52" i="9"/>
  <c r="AA52" i="9"/>
  <c r="AC52" i="9"/>
  <c r="AE52" i="9"/>
  <c r="AD52" i="9"/>
  <c r="Y53" i="9"/>
  <c r="AA53" i="9"/>
  <c r="AC53" i="9"/>
  <c r="Y54" i="9"/>
  <c r="AA54" i="9"/>
  <c r="AC54" i="9"/>
  <c r="AE54" i="9"/>
  <c r="AD54" i="9"/>
  <c r="Y55" i="9"/>
  <c r="AA55" i="9"/>
  <c r="AC55" i="9"/>
  <c r="Y56" i="9"/>
  <c r="AA56" i="9"/>
  <c r="AC56" i="9"/>
  <c r="AE56" i="9"/>
  <c r="Y57" i="9"/>
  <c r="AA57" i="9"/>
  <c r="AC57" i="9"/>
  <c r="AE57" i="9"/>
  <c r="AD57" i="9"/>
  <c r="AJ57" i="9"/>
  <c r="Y58" i="9"/>
  <c r="AA58" i="9"/>
  <c r="AC58" i="9"/>
  <c r="AE58" i="9"/>
  <c r="AD58" i="9"/>
  <c r="AJ58" i="9"/>
  <c r="Y59" i="9"/>
  <c r="AA59" i="9"/>
  <c r="AC59" i="9"/>
  <c r="AE59" i="9"/>
  <c r="AD59" i="9"/>
  <c r="AJ59" i="9"/>
  <c r="Y60" i="9"/>
  <c r="AA60" i="9"/>
  <c r="AC60" i="9"/>
  <c r="AE60" i="9"/>
  <c r="AJ60" i="9"/>
  <c r="Y61" i="9"/>
  <c r="AA61" i="9"/>
  <c r="AC61" i="9"/>
  <c r="AE61" i="9"/>
  <c r="AG61" i="9"/>
  <c r="AF61" i="9"/>
  <c r="AY61" i="9"/>
  <c r="AJ61" i="9"/>
  <c r="Y62" i="9"/>
  <c r="AA62" i="9"/>
  <c r="AC62" i="9"/>
  <c r="AE62" i="9"/>
  <c r="AD62" i="9"/>
  <c r="AJ62" i="9"/>
  <c r="Y63" i="9"/>
  <c r="AA63" i="9"/>
  <c r="AC63" i="9"/>
  <c r="AJ63" i="9"/>
  <c r="Y64" i="9"/>
  <c r="AA64" i="9"/>
  <c r="AC64" i="9"/>
  <c r="AE64" i="9"/>
  <c r="AD64" i="9"/>
  <c r="AJ64" i="9"/>
  <c r="Y65" i="9"/>
  <c r="AA65" i="9"/>
  <c r="AC65" i="9"/>
  <c r="AE65" i="9"/>
  <c r="AD65" i="9"/>
  <c r="AJ65" i="9"/>
  <c r="Y66" i="9"/>
  <c r="AA66" i="9"/>
  <c r="AC66" i="9"/>
  <c r="AJ66" i="9"/>
  <c r="Y67" i="9"/>
  <c r="AA67" i="9"/>
  <c r="AC67" i="9"/>
  <c r="AE67" i="9"/>
  <c r="AG67" i="9"/>
  <c r="AF67" i="9"/>
  <c r="AY67" i="9"/>
  <c r="AJ67" i="9"/>
  <c r="Y68" i="9"/>
  <c r="AA68" i="9"/>
  <c r="AC68" i="9"/>
  <c r="AE68" i="9"/>
  <c r="AG68" i="9"/>
  <c r="AF68" i="9"/>
  <c r="AY68" i="9"/>
  <c r="AJ68" i="9"/>
  <c r="Y18" i="9"/>
  <c r="AD23" i="9"/>
  <c r="AD19" i="9"/>
  <c r="AD68" i="9"/>
  <c r="AD49" i="9"/>
  <c r="AE63" i="9"/>
  <c r="AD63" i="9"/>
  <c r="AE53" i="9"/>
  <c r="AD53" i="9"/>
  <c r="AD61" i="9"/>
  <c r="AY39" i="9"/>
  <c r="AE48" i="9"/>
  <c r="AG48" i="9"/>
  <c r="AF48" i="9"/>
  <c r="AY48" i="9"/>
  <c r="AG54" i="9"/>
  <c r="AF54" i="9"/>
  <c r="AY54" i="9"/>
  <c r="AK72" i="9"/>
  <c r="AY46" i="9"/>
  <c r="AD51" i="9"/>
  <c r="AG52" i="9"/>
  <c r="AF52" i="9"/>
  <c r="AY52" i="9"/>
  <c r="AD67" i="9"/>
  <c r="AC18" i="9"/>
  <c r="AA18" i="9"/>
  <c r="AE18" i="9"/>
  <c r="AD18" i="9"/>
  <c r="AE21" i="9"/>
  <c r="AD21" i="9"/>
  <c r="AG65" i="9"/>
  <c r="AF65" i="9"/>
  <c r="AY65" i="9"/>
  <c r="AG64" i="9"/>
  <c r="AF64" i="9"/>
  <c r="AY64" i="9"/>
  <c r="AG62" i="9"/>
  <c r="AF62" i="9"/>
  <c r="AY62" i="9"/>
  <c r="AG58" i="9"/>
  <c r="AF58" i="9"/>
  <c r="AY58" i="9"/>
  <c r="AG57" i="9"/>
  <c r="AF57" i="9"/>
  <c r="AY57" i="9"/>
  <c r="AG22" i="9"/>
  <c r="AF22" i="9"/>
  <c r="AY22" i="9"/>
  <c r="AD22" i="9"/>
  <c r="AD60" i="9"/>
  <c r="AG60" i="9"/>
  <c r="AF60" i="9"/>
  <c r="AY60" i="9"/>
  <c r="AD56" i="9"/>
  <c r="AG56" i="9"/>
  <c r="AF56" i="9"/>
  <c r="AY56" i="9"/>
  <c r="AG18" i="9"/>
  <c r="AF18" i="9"/>
  <c r="AY18" i="9"/>
  <c r="AG20" i="9"/>
  <c r="AF20" i="9"/>
  <c r="AY20" i="9"/>
  <c r="AG63" i="9"/>
  <c r="AF63" i="9"/>
  <c r="AY63" i="9"/>
  <c r="AG59" i="9"/>
  <c r="AF59" i="9"/>
  <c r="AY59" i="9"/>
  <c r="AG21" i="9"/>
  <c r="AF21" i="9"/>
  <c r="AY21" i="9"/>
  <c r="AG31" i="9"/>
  <c r="AF31" i="9"/>
  <c r="AY31" i="9"/>
  <c r="AD48" i="9"/>
  <c r="AE66" i="9"/>
  <c r="AE55" i="9"/>
  <c r="AD55" i="9"/>
  <c r="AG53" i="9"/>
  <c r="AF53" i="9"/>
  <c r="AY53" i="9"/>
  <c r="AG24" i="9"/>
  <c r="AF24" i="9"/>
  <c r="AY24" i="9"/>
  <c r="AE25" i="9"/>
  <c r="AG28" i="9"/>
  <c r="AF28" i="9"/>
  <c r="AY28" i="9"/>
  <c r="AG33" i="9"/>
  <c r="AF33" i="9"/>
  <c r="AY33" i="9"/>
  <c r="AG37" i="9"/>
  <c r="AF37" i="9"/>
  <c r="AY37" i="9"/>
  <c r="AG41" i="9"/>
  <c r="AF41" i="9"/>
  <c r="AY41" i="9"/>
  <c r="AG45" i="9"/>
  <c r="AF45" i="9"/>
  <c r="AY45" i="9"/>
  <c r="AD25" i="9"/>
  <c r="AG25" i="9"/>
  <c r="AF25" i="9"/>
  <c r="AY25" i="9"/>
  <c r="AD66" i="9"/>
  <c r="AG66" i="9"/>
  <c r="AF66" i="9"/>
  <c r="AY66" i="9"/>
  <c r="AG55" i="9"/>
  <c r="AF55" i="9"/>
  <c r="AY55" i="9"/>
</calcChain>
</file>

<file path=xl/comments1.xml><?xml version="1.0" encoding="utf-8"?>
<comments xmlns="http://schemas.openxmlformats.org/spreadsheetml/2006/main">
  <authors>
    <author>Gina Ovalle</author>
    <author>Sandra Soler</author>
    <author>pccom</author>
    <author>Jaime Hernandez</author>
    <author>Santiago Rivera</author>
  </authors>
  <commentList>
    <comment ref="AF2" authorId="0">
      <text>
        <r>
          <rPr>
            <b/>
            <sz val="9"/>
            <color indexed="81"/>
            <rFont val="Tahoma"/>
            <family val="2"/>
          </rPr>
          <t>Ver Sistema de Referencia</t>
        </r>
      </text>
    </comment>
    <comment ref="D3" authorId="1">
      <text>
        <r>
          <rPr>
            <b/>
            <sz val="9"/>
            <color indexed="81"/>
            <rFont val="Tahoma"/>
            <family val="2"/>
          </rPr>
          <t>Sandra Soler:</t>
        </r>
        <r>
          <rPr>
            <sz val="9"/>
            <color indexed="81"/>
            <rFont val="Tahoma"/>
            <family val="2"/>
          </rPr>
          <t xml:space="preserve">
Antes de estar en custodia por parte de la organización</t>
        </r>
      </text>
    </comment>
    <comment ref="E3" authorId="1">
      <text>
        <r>
          <rPr>
            <b/>
            <sz val="9"/>
            <color indexed="81"/>
            <rFont val="Tahoma"/>
            <family val="2"/>
          </rPr>
          <t>Sandra Soler:</t>
        </r>
        <r>
          <rPr>
            <sz val="9"/>
            <color indexed="81"/>
            <rFont val="Tahoma"/>
            <family val="2"/>
          </rPr>
          <t xml:space="preserve">
Manipulación, procesos y movimientos de mercancías cuando se encuentra en custodia de la organización.</t>
        </r>
      </text>
    </comment>
    <comment ref="F3" authorId="1">
      <text>
        <r>
          <rPr>
            <b/>
            <sz val="9"/>
            <color indexed="81"/>
            <rFont val="Tahoma"/>
            <family val="2"/>
          </rPr>
          <t>Sandra Soler:</t>
        </r>
        <r>
          <rPr>
            <sz val="9"/>
            <color indexed="81"/>
            <rFont val="Tahoma"/>
            <family val="2"/>
          </rPr>
          <t xml:space="preserve">
Manipulación, procesos y movimientos de mercancías cuando ya no
están en la custodia de la organización en la cadena de suministro</t>
        </r>
      </text>
    </comment>
    <comment ref="G3" authorId="2">
      <text>
        <r>
          <rPr>
            <sz val="8"/>
            <color indexed="81"/>
            <rFont val="Tahoma"/>
            <family val="2"/>
          </rPr>
          <t>Etapa de la Cadena de Suministros (Diagrama Cadena de Suministros)
Tarea específica del proceso (Riesgos de los procesos)</t>
        </r>
      </text>
    </comment>
    <comment ref="H3" authorId="2">
      <text>
        <r>
          <rPr>
            <sz val="8"/>
            <color indexed="81"/>
            <rFont val="Tahoma"/>
            <family val="2"/>
          </rPr>
          <t>Proceso en el cual se está identificando el riesgo.</t>
        </r>
      </text>
    </comment>
    <comment ref="J3" authorId="3">
      <text>
        <r>
          <rPr>
            <sz val="8"/>
            <color indexed="81"/>
            <rFont val="Tahoma"/>
            <family val="2"/>
          </rPr>
          <t xml:space="preserve">Actividad propia del Proceso. Ej: Mantenimiento periodico de los equipos (Frecuencia Anual)
</t>
        </r>
      </text>
    </comment>
    <comment ref="K3" authorId="2">
      <text/>
    </comment>
    <comment ref="L3" authorId="2">
      <text>
        <r>
          <rPr>
            <sz val="8"/>
            <color indexed="81"/>
            <rFont val="Tahoma"/>
            <family val="2"/>
          </rPr>
          <t>Quien genera el riesgo (Delicuencia Común, Delincuencia Organizada, Terroristas, Cliente, Funcionario Interno, Narcotraficantes, etc)</t>
        </r>
      </text>
    </comment>
    <comment ref="M3" authorId="2">
      <text>
        <r>
          <rPr>
            <sz val="8"/>
            <color indexed="81"/>
            <rFont val="Tahoma"/>
            <family val="2"/>
          </rPr>
          <t xml:space="preserve">Son las diferentes formas como se puede materializar el riesgo. Ej. Intrusión a las instalciones: 1. Por el techo de las instalaciones,  2. Acceso con documentación falsa, 3. Acceso forzoso. </t>
        </r>
      </text>
    </comment>
    <comment ref="T3" authorId="0">
      <text>
        <r>
          <rPr>
            <b/>
            <sz val="9"/>
            <color indexed="81"/>
            <rFont val="Tahoma"/>
            <family val="2"/>
          </rPr>
          <t>Horas de exposición de funcionarios. Solo aplica para Tipo de Riesgo SISO y AMBIENTAL</t>
        </r>
      </text>
    </comment>
    <comment ref="U3" authorId="0">
      <text>
        <r>
          <rPr>
            <b/>
            <sz val="9"/>
            <color indexed="81"/>
            <rFont val="Tahoma"/>
            <family val="2"/>
          </rPr>
          <t>Horas de exposición de visitantes. Solo aplica para Tipo de Riesgo SISO y AMBIENTAL</t>
        </r>
      </text>
    </comment>
    <comment ref="V3" authorId="0">
      <text>
        <r>
          <rPr>
            <b/>
            <sz val="9"/>
            <color indexed="81"/>
            <rFont val="Tahoma"/>
            <family val="2"/>
          </rPr>
          <t>Horas de exposición de funcionarios y visitantes. Solo aplica para Tipo de Riesgo SISO y AMBIENTAL</t>
        </r>
      </text>
    </comment>
    <comment ref="W3" authorId="2">
      <text>
        <r>
          <rPr>
            <b/>
            <sz val="8"/>
            <color indexed="81"/>
            <rFont val="Tahoma"/>
            <family val="2"/>
          </rPr>
          <t>Para riesgos operacionales ver Sistema de Referencia, para riesgos ocupacionales describir los posibles efectos o enfermedades</t>
        </r>
      </text>
    </comment>
    <comment ref="X3" authorId="0">
      <text>
        <r>
          <rPr>
            <b/>
            <sz val="9"/>
            <color indexed="81"/>
            <rFont val="Tahoma"/>
            <family val="2"/>
          </rPr>
          <t>Ver Sistema de Referencia</t>
        </r>
      </text>
    </comment>
    <comment ref="Z3" authorId="0">
      <text>
        <r>
          <rPr>
            <b/>
            <sz val="9"/>
            <color indexed="81"/>
            <rFont val="Tahoma"/>
            <family val="2"/>
          </rPr>
          <t>Ver Sistema de Referencia</t>
        </r>
      </text>
    </comment>
    <comment ref="AB3" authorId="0">
      <text>
        <r>
          <rPr>
            <b/>
            <sz val="9"/>
            <color indexed="81"/>
            <rFont val="Tahoma"/>
            <family val="2"/>
          </rPr>
          <t>Ver sistema de referencia</t>
        </r>
      </text>
    </comment>
    <comment ref="AD3" authorId="2">
      <text>
        <r>
          <rPr>
            <sz val="8"/>
            <color indexed="81"/>
            <rFont val="Tahoma"/>
            <family val="2"/>
          </rPr>
          <t>Ver Sistema de Referencia</t>
        </r>
      </text>
    </comment>
    <comment ref="AI3" authorId="0">
      <text>
        <r>
          <rPr>
            <sz val="8"/>
            <color indexed="81"/>
            <rFont val="Tahoma"/>
            <family val="2"/>
          </rPr>
          <t>El % de cumplimiento se calcula por ítem dentro de cada riesgo. Es estimado por el lider del proceso</t>
        </r>
      </text>
    </comment>
    <comment ref="AK3" authorId="0">
      <text>
        <r>
          <rPr>
            <sz val="8"/>
            <color indexed="81"/>
            <rFont val="Tahoma"/>
            <family val="2"/>
          </rPr>
          <t>"El nivel de riesgo" se calcula por etapa identificado. Es Promedio  del % de cumplimiento de los ítems correspondientes a un mismo riesgo.</t>
        </r>
      </text>
    </comment>
    <comment ref="AL3" authorId="0">
      <text>
        <r>
          <rPr>
            <b/>
            <sz val="9"/>
            <color indexed="81"/>
            <rFont val="Tahoma"/>
            <family val="2"/>
          </rPr>
          <t>Debe evitar la probabilidad de ocurrencia, eliminar la actividad, eliminar el servicio del mercado</t>
        </r>
      </text>
    </comment>
    <comment ref="AM3" authorId="0">
      <text>
        <r>
          <rPr>
            <b/>
            <sz val="9"/>
            <color indexed="81"/>
            <rFont val="Tahoma"/>
            <family val="2"/>
          </rPr>
          <t>Anticipar, inspecciones y pruebas de seguridad, sensibilizar al personal, entrenar, diversificar operaciones, disminuir el nivel de exposición, mantenimiento preventivo, políticas de seguridad.</t>
        </r>
      </text>
    </comment>
    <comment ref="AN3" authorId="0">
      <text>
        <r>
          <rPr>
            <b/>
            <sz val="9"/>
            <color indexed="81"/>
            <rFont val="Tahoma"/>
            <family val="2"/>
          </rPr>
          <t>Sistemas de soporte, elementos de protección personal, plan de contingencia, planes de ayuda mutua (agremiaciones).</t>
        </r>
      </text>
    </comment>
    <comment ref="AO3" authorId="0">
      <text>
        <r>
          <rPr>
            <b/>
            <sz val="9"/>
            <color indexed="81"/>
            <rFont val="Tahoma"/>
            <family val="2"/>
          </rPr>
          <t>No es necesario desarrollar medidas adicionales, viene acompañado de un estudio previo, pérdidas considerables cubiertas por la empresa y llevados a los estados financieros</t>
        </r>
      </text>
    </comment>
    <comment ref="AP3" authorId="0">
      <text>
        <r>
          <rPr>
            <b/>
            <sz val="9"/>
            <color indexed="81"/>
            <rFont val="Tahoma"/>
            <family val="2"/>
          </rPr>
          <t>Retener el riesgo a través de la decisión informada.</t>
        </r>
      </text>
    </comment>
    <comment ref="AQ3" authorId="0">
      <text>
        <r>
          <rPr>
            <b/>
            <sz val="9"/>
            <color indexed="81"/>
            <rFont val="Tahoma"/>
            <family val="2"/>
          </rPr>
          <t>A través de contratos de seguro</t>
        </r>
      </text>
    </comment>
    <comment ref="AR3" authorId="1">
      <text>
        <r>
          <rPr>
            <b/>
            <sz val="9"/>
            <color indexed="81"/>
            <rFont val="Tahoma"/>
            <family val="2"/>
          </rPr>
          <t>Sandra Soler:</t>
        </r>
        <r>
          <rPr>
            <sz val="9"/>
            <color indexed="81"/>
            <rFont val="Tahoma"/>
            <family val="2"/>
          </rPr>
          <t xml:space="preserve">
Eliminar o Quitar el Riesgo</t>
        </r>
      </text>
    </comment>
    <comment ref="AS3" authorId="1">
      <text>
        <r>
          <rPr>
            <b/>
            <sz val="9"/>
            <color indexed="81"/>
            <rFont val="Tahoma"/>
            <family val="2"/>
          </rPr>
          <t>Sandra Soler:</t>
        </r>
        <r>
          <rPr>
            <sz val="9"/>
            <color indexed="81"/>
            <rFont val="Tahoma"/>
            <family val="2"/>
          </rPr>
          <t xml:space="preserve">
Sustituirlo por algo diferente que no sea tan peligroso para los trabajadores</t>
        </r>
      </text>
    </comment>
    <comment ref="AT3" authorId="1">
      <text>
        <r>
          <rPr>
            <b/>
            <sz val="9"/>
            <color indexed="81"/>
            <rFont val="Tahoma"/>
            <family val="2"/>
          </rPr>
          <t>Sandra Soler:</t>
        </r>
        <r>
          <rPr>
            <sz val="9"/>
            <color indexed="81"/>
            <rFont val="Tahoma"/>
            <family val="2"/>
          </rPr>
          <t xml:space="preserve">
(Tecnología de salvaguardia): Si el peligro no se puede eliminar, o no se puede sustituir por uno más seguro, el próximo paso será usar controles de ingeniería que mantengan los peligros fuera de la zona de contacto del trabajador. </t>
        </r>
      </text>
    </comment>
    <comment ref="AU3" authorId="1">
      <text>
        <r>
          <rPr>
            <b/>
            <sz val="9"/>
            <color indexed="81"/>
            <rFont val="Tahoma"/>
            <family val="2"/>
          </rPr>
          <t>Sandra Soler:</t>
        </r>
        <r>
          <rPr>
            <sz val="9"/>
            <color indexed="81"/>
            <rFont val="Tahoma"/>
            <family val="2"/>
          </rPr>
          <t xml:space="preserve">
(capacitación y procedimientos): Los controles administrativos toman en cuenta la política y los procedimientos del lugar de trabajo, e incluyen (entre otros métodos):
 Procedimientos para trabajo seguro
 Capacitación 
 Rotación de trabajadores (para limitar la exposición del trabajador a los peligros)
 Avisos (olor añadido al gas natural, señales, alarmas para retroceder, sonidos, pitos, etiquetas).</t>
        </r>
      </text>
    </comment>
    <comment ref="AV3" authorId="1">
      <text>
        <r>
          <rPr>
            <b/>
            <sz val="9"/>
            <color indexed="81"/>
            <rFont val="Tahoma"/>
            <family val="2"/>
          </rPr>
          <t>Sandra Soler:</t>
        </r>
        <r>
          <rPr>
            <sz val="9"/>
            <color indexed="81"/>
            <rFont val="Tahoma"/>
            <family val="2"/>
          </rPr>
          <t xml:space="preserve">
• Equipo de protección personal (EPP) es la manera menos efectiva para proteger a los trabajadores de los peligros. El equipo de protección personal deberá ser usado solamente mientras que se desarrollan o se instalan otros controles, o si no hay otra manera más efectiva de controlar el peligro.</t>
        </r>
      </text>
    </comment>
    <comment ref="AW3" authorId="4">
      <text>
        <r>
          <rPr>
            <sz val="8"/>
            <color indexed="81"/>
            <rFont val="Tahoma"/>
            <family val="2"/>
          </rPr>
          <t>Describir Medidas de intervención recomendadas</t>
        </r>
      </text>
    </comment>
    <comment ref="AY3" authorId="2">
      <text>
        <r>
          <rPr>
            <b/>
            <sz val="8"/>
            <color indexed="81"/>
            <rFont val="Tahoma"/>
            <family val="2"/>
          </rPr>
          <t xml:space="preserve">M - Mensual
T - Trimestral
S - Semestral
</t>
        </r>
      </text>
    </comment>
    <comment ref="BC3" authorId="2">
      <text>
        <r>
          <rPr>
            <b/>
            <sz val="8"/>
            <color indexed="81"/>
            <rFont val="Tahoma"/>
            <family val="2"/>
          </rPr>
          <t xml:space="preserve">M - Mensual
T - Trimestral
S - Semestral
</t>
        </r>
      </text>
    </comment>
    <comment ref="BF3" authorId="0">
      <text>
        <r>
          <rPr>
            <sz val="8"/>
            <color indexed="81"/>
            <rFont val="Tahoma"/>
            <family val="2"/>
          </rPr>
          <t>"El nivel de riesgo" se calcula por riesgo identificado. Es Promedio  del % de cumplimiento de los ítems correspondientes a un mismo riesgo.</t>
        </r>
      </text>
    </comment>
    <comment ref="BH3" authorId="2">
      <text>
        <r>
          <rPr>
            <b/>
            <sz val="8"/>
            <color indexed="81"/>
            <rFont val="Tahoma"/>
            <family val="2"/>
          </rPr>
          <t xml:space="preserve">M - Mensual
T - Trimestral
S - Semestral
</t>
        </r>
      </text>
    </comment>
    <comment ref="AI5" authorId="2">
      <text>
        <r>
          <rPr>
            <b/>
            <sz val="9"/>
            <color indexed="81"/>
            <rFont val="Tahoma"/>
            <family val="2"/>
          </rPr>
          <t>pccom:</t>
        </r>
        <r>
          <rPr>
            <sz val="9"/>
            <color indexed="81"/>
            <rFont val="Tahoma"/>
            <family val="2"/>
          </rPr>
          <t xml:space="preserve">
Categoría de implementación actual del mejor escenario</t>
        </r>
      </text>
    </comment>
    <comment ref="AI6" authorId="2">
      <text>
        <r>
          <rPr>
            <b/>
            <sz val="9"/>
            <color indexed="81"/>
            <rFont val="Tahoma"/>
            <family val="2"/>
          </rPr>
          <t>pccom:</t>
        </r>
        <r>
          <rPr>
            <sz val="9"/>
            <color indexed="81"/>
            <rFont val="Tahoma"/>
            <family val="2"/>
          </rPr>
          <t xml:space="preserve">
Categoría de implementación actual del mejor escenario</t>
        </r>
      </text>
    </comment>
    <comment ref="AI7" authorId="2">
      <text>
        <r>
          <rPr>
            <b/>
            <sz val="9"/>
            <color indexed="81"/>
            <rFont val="Tahoma"/>
            <family val="2"/>
          </rPr>
          <t>pccom:</t>
        </r>
        <r>
          <rPr>
            <sz val="9"/>
            <color indexed="81"/>
            <rFont val="Tahoma"/>
            <family val="2"/>
          </rPr>
          <t xml:space="preserve">
Categoría de implementación actual del mejor escenario</t>
        </r>
      </text>
    </comment>
    <comment ref="AI8" authorId="2">
      <text>
        <r>
          <rPr>
            <b/>
            <sz val="9"/>
            <color indexed="81"/>
            <rFont val="Tahoma"/>
            <family val="2"/>
          </rPr>
          <t>pccom:</t>
        </r>
        <r>
          <rPr>
            <sz val="9"/>
            <color indexed="81"/>
            <rFont val="Tahoma"/>
            <family val="2"/>
          </rPr>
          <t xml:space="preserve">
Categoría de implementación actual del mejor escenario</t>
        </r>
      </text>
    </comment>
    <comment ref="AI9" authorId="2">
      <text>
        <r>
          <rPr>
            <b/>
            <sz val="9"/>
            <color indexed="81"/>
            <rFont val="Tahoma"/>
            <family val="2"/>
          </rPr>
          <t>pccom:</t>
        </r>
        <r>
          <rPr>
            <sz val="9"/>
            <color indexed="81"/>
            <rFont val="Tahoma"/>
            <family val="2"/>
          </rPr>
          <t xml:space="preserve">
Categoría de implementación actual del mejor escenario</t>
        </r>
      </text>
    </comment>
    <comment ref="AI15" authorId="2">
      <text>
        <r>
          <rPr>
            <b/>
            <sz val="9"/>
            <color indexed="81"/>
            <rFont val="Tahoma"/>
            <family val="2"/>
          </rPr>
          <t>pccom:</t>
        </r>
        <r>
          <rPr>
            <sz val="9"/>
            <color indexed="81"/>
            <rFont val="Tahoma"/>
            <family val="2"/>
          </rPr>
          <t xml:space="preserve">
Categoría de implementación actual del mejor escenario</t>
        </r>
      </text>
    </comment>
    <comment ref="AZ15" authorId="2">
      <text>
        <r>
          <rPr>
            <b/>
            <sz val="9"/>
            <color indexed="81"/>
            <rFont val="Tahoma"/>
            <family val="2"/>
          </rPr>
          <t>pccom:</t>
        </r>
        <r>
          <rPr>
            <sz val="9"/>
            <color indexed="81"/>
            <rFont val="Tahoma"/>
            <family val="2"/>
          </rPr>
          <t xml:space="preserve">
Categoría de implementación actual del mejor escenario</t>
        </r>
      </text>
    </comment>
    <comment ref="BD15" authorId="2">
      <text>
        <r>
          <rPr>
            <b/>
            <sz val="9"/>
            <color indexed="81"/>
            <rFont val="Tahoma"/>
            <family val="2"/>
          </rPr>
          <t>pccom:</t>
        </r>
        <r>
          <rPr>
            <sz val="9"/>
            <color indexed="81"/>
            <rFont val="Tahoma"/>
            <family val="2"/>
          </rPr>
          <t xml:space="preserve">
Categoría de implementación actual del mejor escenario</t>
        </r>
      </text>
    </comment>
    <comment ref="BI15" authorId="2">
      <text>
        <r>
          <rPr>
            <b/>
            <sz val="9"/>
            <color indexed="81"/>
            <rFont val="Tahoma"/>
            <family val="2"/>
          </rPr>
          <t>pccom:</t>
        </r>
        <r>
          <rPr>
            <sz val="9"/>
            <color indexed="81"/>
            <rFont val="Tahoma"/>
            <family val="2"/>
          </rPr>
          <t xml:space="preserve">
Categoría de implementación actual del mejor escenario</t>
        </r>
      </text>
    </comment>
    <comment ref="AI18" authorId="2">
      <text>
        <r>
          <rPr>
            <b/>
            <sz val="9"/>
            <color indexed="81"/>
            <rFont val="Tahoma"/>
            <family val="2"/>
          </rPr>
          <t>pccom:</t>
        </r>
        <r>
          <rPr>
            <sz val="9"/>
            <color indexed="81"/>
            <rFont val="Tahoma"/>
            <family val="2"/>
          </rPr>
          <t xml:space="preserve">
Categoría de implementación actual del mejor escenario</t>
        </r>
      </text>
    </comment>
    <comment ref="AZ18" authorId="2">
      <text>
        <r>
          <rPr>
            <b/>
            <sz val="9"/>
            <color indexed="81"/>
            <rFont val="Tahoma"/>
            <family val="2"/>
          </rPr>
          <t>pccom:</t>
        </r>
        <r>
          <rPr>
            <sz val="9"/>
            <color indexed="81"/>
            <rFont val="Tahoma"/>
            <family val="2"/>
          </rPr>
          <t xml:space="preserve">
Categoría de implementación actual del mejor escenario</t>
        </r>
      </text>
    </comment>
    <comment ref="BD18" authorId="2">
      <text>
        <r>
          <rPr>
            <b/>
            <sz val="9"/>
            <color indexed="81"/>
            <rFont val="Tahoma"/>
            <family val="2"/>
          </rPr>
          <t>pccom:</t>
        </r>
        <r>
          <rPr>
            <sz val="9"/>
            <color indexed="81"/>
            <rFont val="Tahoma"/>
            <family val="2"/>
          </rPr>
          <t xml:space="preserve">
Categoría de implementación actual del mejor escenario</t>
        </r>
      </text>
    </comment>
    <comment ref="BI18" authorId="2">
      <text>
        <r>
          <rPr>
            <b/>
            <sz val="9"/>
            <color indexed="81"/>
            <rFont val="Tahoma"/>
            <family val="2"/>
          </rPr>
          <t>pccom:</t>
        </r>
        <r>
          <rPr>
            <sz val="9"/>
            <color indexed="81"/>
            <rFont val="Tahoma"/>
            <family val="2"/>
          </rPr>
          <t xml:space="preserve">
Categoría de implementación actual del mejor escenario</t>
        </r>
      </text>
    </comment>
    <comment ref="AI33" authorId="2">
      <text>
        <r>
          <rPr>
            <b/>
            <sz val="9"/>
            <color indexed="81"/>
            <rFont val="Tahoma"/>
            <family val="2"/>
          </rPr>
          <t>pccom:</t>
        </r>
        <r>
          <rPr>
            <sz val="9"/>
            <color indexed="81"/>
            <rFont val="Tahoma"/>
            <family val="2"/>
          </rPr>
          <t xml:space="preserve">
Categoría de implementación actual del mejor escenario</t>
        </r>
      </text>
    </comment>
  </commentList>
</comments>
</file>

<file path=xl/comments2.xml><?xml version="1.0" encoding="utf-8"?>
<comments xmlns="http://schemas.openxmlformats.org/spreadsheetml/2006/main">
  <authors>
    <author>Sandra Soler</author>
    <author>pccom</author>
    <author>Jaime Hernandez</author>
  </authors>
  <commentList>
    <comment ref="D3" authorId="0">
      <text>
        <r>
          <rPr>
            <b/>
            <sz val="9"/>
            <color indexed="81"/>
            <rFont val="Tahoma"/>
            <family val="2"/>
          </rPr>
          <t>Sandra Soler:</t>
        </r>
        <r>
          <rPr>
            <sz val="9"/>
            <color indexed="81"/>
            <rFont val="Tahoma"/>
            <family val="2"/>
          </rPr>
          <t xml:space="preserve">
Antes de estar en custodia por parte de la organización</t>
        </r>
      </text>
    </comment>
    <comment ref="E3" authorId="0">
      <text>
        <r>
          <rPr>
            <b/>
            <sz val="9"/>
            <color indexed="81"/>
            <rFont val="Tahoma"/>
            <family val="2"/>
          </rPr>
          <t>Sandra Soler:</t>
        </r>
        <r>
          <rPr>
            <sz val="9"/>
            <color indexed="81"/>
            <rFont val="Tahoma"/>
            <family val="2"/>
          </rPr>
          <t xml:space="preserve">
Manipulación, procesos y movimientos de mercancías cuando se encuentra en custodia de la organización.</t>
        </r>
      </text>
    </comment>
    <comment ref="F3" authorId="0">
      <text>
        <r>
          <rPr>
            <b/>
            <sz val="9"/>
            <color indexed="81"/>
            <rFont val="Tahoma"/>
            <family val="2"/>
          </rPr>
          <t>Sandra Soler:</t>
        </r>
        <r>
          <rPr>
            <sz val="9"/>
            <color indexed="81"/>
            <rFont val="Tahoma"/>
            <family val="2"/>
          </rPr>
          <t xml:space="preserve">
Manipulación, procesos y movimientos de mercancías cuando ya no
están en la custodia de la organización en la cadena de suministro</t>
        </r>
      </text>
    </comment>
    <comment ref="G3" authorId="1">
      <text>
        <r>
          <rPr>
            <sz val="8"/>
            <color indexed="81"/>
            <rFont val="Tahoma"/>
            <family val="2"/>
          </rPr>
          <t>En que proceso se Presenta  el riesgo. EJ: Empresa Roldán y Cia  - Proceso : Deposito Público</t>
        </r>
      </text>
    </comment>
    <comment ref="H3" authorId="1">
      <text>
        <r>
          <rPr>
            <sz val="8"/>
            <color indexed="81"/>
            <rFont val="Tahoma"/>
            <family val="2"/>
          </rPr>
          <t>Etapa de la Cadena de Suministros (Diagrama Cadena de Suministros)
Tarea específica del proceso (Riesgo de los procesos)</t>
        </r>
      </text>
    </comment>
    <comment ref="J3" authorId="2">
      <text>
        <r>
          <rPr>
            <sz val="8"/>
            <color indexed="81"/>
            <rFont val="Tahoma"/>
            <family val="2"/>
          </rPr>
          <t xml:space="preserve">Actividad propia del Proceso. Ej: Mantenimiento periodico de los equipos (Frecuencia Anual)
</t>
        </r>
      </text>
    </comment>
    <comment ref="K3" authorId="1">
      <text/>
    </comment>
    <comment ref="L3" authorId="1">
      <text>
        <r>
          <rPr>
            <sz val="8"/>
            <color indexed="81"/>
            <rFont val="Tahoma"/>
            <family val="2"/>
          </rPr>
          <t>Quien genera el riesgo (Delicuencia Común, Delincuencia Organizada, Terroristas, Cliente, Funcionario Interno, Narcotraficantes, etc)</t>
        </r>
      </text>
    </comment>
    <comment ref="M3" authorId="1">
      <text>
        <r>
          <rPr>
            <sz val="8"/>
            <color indexed="81"/>
            <rFont val="Tahoma"/>
            <family val="2"/>
          </rPr>
          <t xml:space="preserve">Son las diferentes formas como se puede materializar el riesgo. Ej. Intrusión a las instalciones: 1. Por el techo de las instalaciones,  2. Acceso con documentación falsa, 3. Acceso forzoso. </t>
        </r>
      </text>
    </comment>
  </commentList>
</comments>
</file>

<file path=xl/sharedStrings.xml><?xml version="1.0" encoding="utf-8"?>
<sst xmlns="http://schemas.openxmlformats.org/spreadsheetml/2006/main" count="802" uniqueCount="355">
  <si>
    <t>PROCESO</t>
  </si>
  <si>
    <t>Sistema de referencia</t>
  </si>
  <si>
    <t>Insignificante</t>
  </si>
  <si>
    <t>Moderado</t>
  </si>
  <si>
    <t>Catastrófico</t>
  </si>
  <si>
    <t>0.3% del patrimonio</t>
  </si>
  <si>
    <t>Mayor de 1% al 5% del patrimonio</t>
  </si>
  <si>
    <t>Mayor de 5% al 50% del patrimonio</t>
  </si>
  <si>
    <t>Mayor del 50% del patrimonio</t>
  </si>
  <si>
    <t>Menos de 2 horas</t>
  </si>
  <si>
    <t>Entre 6 horas y 2 días</t>
  </si>
  <si>
    <t>Entre 2 días y 5 días</t>
  </si>
  <si>
    <t>Mayor de 5 días</t>
  </si>
  <si>
    <t>Conocido sólo por la alta dirección</t>
  </si>
  <si>
    <t>Conocido sólo en la empresa</t>
  </si>
  <si>
    <t>Conocido a nivel nacional</t>
  </si>
  <si>
    <t>Conocido a nivel internacional</t>
  </si>
  <si>
    <t>PERSONAL EXPUESTO</t>
  </si>
  <si>
    <t>VISITANTES EXPUESTOS</t>
  </si>
  <si>
    <t>SISO</t>
  </si>
  <si>
    <t>EVALUACIÓN O MAGNITUD DEL RIESGO</t>
  </si>
  <si>
    <t>FRECUENCIA DE SEGUIMIENTO</t>
  </si>
  <si>
    <t>ACTIVIDAD RUTINARIA 
(SI /NO)</t>
  </si>
  <si>
    <t>IDENTIFICACIÓN DEL RIESGO</t>
  </si>
  <si>
    <t>TOTAL EXPUESTOS</t>
  </si>
  <si>
    <t>Menor</t>
  </si>
  <si>
    <t>Mayor</t>
  </si>
  <si>
    <t xml:space="preserve">Mayor de  0.3% al 1% del patrimonio </t>
  </si>
  <si>
    <t>Entre 2 y 6 horas</t>
  </si>
  <si>
    <t>Conocido a nivel local o regional</t>
  </si>
  <si>
    <t>Fatalidad - Mayor  $400.000.000</t>
  </si>
  <si>
    <t>AMBIENTAL</t>
  </si>
  <si>
    <t>Contaminacion con intervencion temporal Daño reversibles de 1 a 9 años) - Entre $5.000.000 y $49.000.000</t>
  </si>
  <si>
    <t>Contaminacion graves inrreparables (Daños reversibles de 10 a 20 años) - Entre $50.000.000 y $399.000.000</t>
  </si>
  <si>
    <t>Desastre natural - Mayor  $400.000.000</t>
  </si>
  <si>
    <t>NIVEL DE DEFICIENCIA</t>
  </si>
  <si>
    <t>VALOR ND</t>
  </si>
  <si>
    <t>SIGNIFICADO</t>
  </si>
  <si>
    <t>MUY ALTO (MA)</t>
  </si>
  <si>
    <t>ALTO (A)</t>
  </si>
  <si>
    <t>MEDIO (M)</t>
  </si>
  <si>
    <t>BAJO (B)</t>
  </si>
  <si>
    <t>NIVEL DE EXPOSICION</t>
  </si>
  <si>
    <t>VALOR (NE)</t>
  </si>
  <si>
    <t>CONTINUA (EC)</t>
  </si>
  <si>
    <t>FRECUENTE (EF)</t>
  </si>
  <si>
    <t>OCASIONAL (EO)</t>
  </si>
  <si>
    <t>ESPORDICA (EE)</t>
  </si>
  <si>
    <t>La situación de exposición se presenta de manera eventual.</t>
  </si>
  <si>
    <t>NIVEL DE PROBABILIDAD</t>
  </si>
  <si>
    <t>VALOR NP</t>
  </si>
  <si>
    <t>Muy Alta (MA)</t>
  </si>
  <si>
    <t>Normalmente la materialización del riesgo ocurre con frecuencia.</t>
  </si>
  <si>
    <t>Alto (A)</t>
  </si>
  <si>
    <t>Normalmente la materialización del riesgo es posible que suceda varias veces en la vida laboral.</t>
  </si>
  <si>
    <t>Medio (M)</t>
  </si>
  <si>
    <t>Es posible que suceda el daño alguna vez.</t>
  </si>
  <si>
    <t>Bajo (B)</t>
  </si>
  <si>
    <t>No es esperable que se materialice el riesgo, aunque pueda ser concebible.</t>
  </si>
  <si>
    <t>NIVEL DE PROBABILIDAD (NP)</t>
  </si>
  <si>
    <t>NR= NP X NC</t>
  </si>
  <si>
    <t>VALOR DE NR</t>
  </si>
  <si>
    <t>IV BAJO</t>
  </si>
  <si>
    <t>Contaminacion que requiere intervencion - Daño reversible Menor a 1 año y  Entre $3.000.000 a $4.999.900</t>
  </si>
  <si>
    <t>Contaminacion que no requieren intervencion - Menor a $3.000.000</t>
  </si>
  <si>
    <t>INSIGNIFICANTE (I)</t>
  </si>
  <si>
    <t>No existe exposicion alguna</t>
  </si>
  <si>
    <t>NULA(NL)</t>
  </si>
  <si>
    <t>NP(NIVEL DE PROBABILIDAD)= ND X NE</t>
  </si>
  <si>
    <t>Insignificante (I)</t>
  </si>
  <si>
    <t>Entre 10 y 18</t>
  </si>
  <si>
    <t>Entre 20 y 30</t>
  </si>
  <si>
    <t>Entre 40 y 50</t>
  </si>
  <si>
    <t>MA-70</t>
  </si>
  <si>
    <t>B-10</t>
  </si>
  <si>
    <t>A-50</t>
  </si>
  <si>
    <t>M-30</t>
  </si>
  <si>
    <t>MA-56</t>
  </si>
  <si>
    <t>A-40</t>
  </si>
  <si>
    <t>M-24</t>
  </si>
  <si>
    <t>I-8</t>
  </si>
  <si>
    <t>A-42</t>
  </si>
  <si>
    <t>B-18</t>
  </si>
  <si>
    <t>I-6</t>
  </si>
  <si>
    <t>M-28</t>
  </si>
  <si>
    <t>M-20</t>
  </si>
  <si>
    <t>B-12</t>
  </si>
  <si>
    <t>I-4</t>
  </si>
  <si>
    <t>B-14</t>
  </si>
  <si>
    <t>I-2</t>
  </si>
  <si>
    <t>50-40</t>
  </si>
  <si>
    <t>30-20</t>
  </si>
  <si>
    <t>18   10</t>
  </si>
  <si>
    <t>NIVEL DE CONCECUENCIA (NC)</t>
  </si>
  <si>
    <t>I MUY ALTO</t>
  </si>
  <si>
    <t>II ALTO</t>
  </si>
  <si>
    <t>III MEDIO</t>
  </si>
  <si>
    <t>V INSIGNIFICANTE</t>
  </si>
  <si>
    <t>TIPO DE RIESGO</t>
  </si>
  <si>
    <t>CIUDAD</t>
  </si>
  <si>
    <t>NIVEL DE PROBALIDAD</t>
  </si>
  <si>
    <t>NIVEL DE CONSECUENCIA</t>
  </si>
  <si>
    <t>TIPO DE CONSECUENCIA</t>
  </si>
  <si>
    <t>NIVEL DE EXPOSICIÓN</t>
  </si>
  <si>
    <t>EVALUACIÓN O MAGNITUD 
DEL RIESGO</t>
  </si>
  <si>
    <t>SI</t>
  </si>
  <si>
    <t>NO</t>
  </si>
  <si>
    <t>NORMA / REQUISITO</t>
  </si>
  <si>
    <t xml:space="preserve"> REQUISITOS LEGALES O NORMATIVOS</t>
  </si>
  <si>
    <t>MEJOR ESCENARIO PARA MITIGACIÓN DEL RIESGO 
(Actividades y/o segumiento de la Implementacion)</t>
  </si>
  <si>
    <t>Peligros que puedan dar lugar a consecuencias significativas / La eficacia de medidas preventivas existentes es baja.</t>
  </si>
  <si>
    <t>Peligros que generen consecuencias de gran importancia / La eficacia de medidas preventivas frente al riesgo es nula.</t>
  </si>
  <si>
    <t>Peligros que pueden dar lugar a consecuencias de regular importancia / La eficacia de medidas preventivas existentes es moderada.</t>
  </si>
  <si>
    <t>Peligros que pueden dar lugar a consecuenciasde baja importancia / La eficacia de medidas preventivas existentes es alta</t>
  </si>
  <si>
    <t>La situación de exposición se presenta sin interrupción, con tiempo prolongado durante la jornada laboral.</t>
  </si>
  <si>
    <t>La situación de exposición se presenta varias veces durante la jornada laboral</t>
  </si>
  <si>
    <t>La situación de exposición se presenta alguna vez durante la jornada laboral</t>
  </si>
  <si>
    <t>Situación deficiente con exposición continua</t>
  </si>
  <si>
    <t>Situación deficiente con exposición frecuente u ocasional</t>
  </si>
  <si>
    <t>Situación deficiente con exposición esporádica</t>
  </si>
  <si>
    <t xml:space="preserve">Situación mejorable con exposición ocasional </t>
  </si>
  <si>
    <t>Situación mejorable con exposición no destacable</t>
  </si>
  <si>
    <t>NIVEL DE EXPOSICION = NE</t>
  </si>
  <si>
    <t>NIVEL DE DEFICIENCIA = ND</t>
  </si>
  <si>
    <t>ANÁLISIS DEL RIESGO</t>
  </si>
  <si>
    <t>OPERACIONAL</t>
  </si>
  <si>
    <t>IMAGEN DE LA EMPRESA</t>
  </si>
  <si>
    <t>MUY ALTO</t>
  </si>
  <si>
    <t>% DE IMPLEMENTACION ESTIMADO DEL MEJOR ESCENARIO (Actualmente cumple: Nunca=0%, Algunos casos=25%, la mitad de casos 50%, la mayoría de casos 75%, siempre 100%)</t>
  </si>
  <si>
    <t>Tipo de Consecuencia Humana ( H )</t>
  </si>
  <si>
    <t>Tipo de  Consecuencia económica ( E )</t>
  </si>
  <si>
    <t>Tipo de Consecuencia operacional ( O )</t>
  </si>
  <si>
    <t>Tipo de Consecuencia Pérdida clientes pareto ( P )</t>
  </si>
  <si>
    <t>Tipo de Consecuencia Imagen de la empresa ( I )</t>
  </si>
  <si>
    <t>Tipo de Consecuencia Ambiental ( A )</t>
  </si>
  <si>
    <t>Parte 1 - Análisis de Riesgo: Tipo de Consecuencia</t>
  </si>
  <si>
    <t>Parte 2 - Análisis de Riesgo: Nivel de Probabilidad = N Deficiencia x N Exposición</t>
  </si>
  <si>
    <t>Evaluación de Riesgo = Tipo de Consecuencia x Nivel de Probabilidad</t>
  </si>
  <si>
    <t>ROLDÁN LOGÍSTICA</t>
  </si>
  <si>
    <t>Lesión o enfermedad grave - 
Entre $40.000.000 y $100.000.000</t>
  </si>
  <si>
    <t>Incapacidad permanente - 
Entre $100.000.000 y $399.000.000</t>
  </si>
  <si>
    <t>Lesión o enfermedad Leve - 
Entre $1.000.000 y $39.000.000</t>
  </si>
  <si>
    <t>Sin lesión o enfermedad -
 Menor a $1.000.000</t>
  </si>
  <si>
    <t>VALOR</t>
  </si>
  <si>
    <t>AFECTACIÓN / VÍCTIMAS</t>
  </si>
  <si>
    <t>QUE MEDIDAS SE TOMAN ANTES DE LA OCURRENCIA DEL RIESGO</t>
  </si>
  <si>
    <t>QUE MEDIDAS SE TOMAN DURANTE DE LA OCURRENCIA DEL RIESGO</t>
  </si>
  <si>
    <t>QUE MEDIDAS SE TOMAN DESPUÉS DE LA OCURRENCIA DEL RIESGO</t>
  </si>
  <si>
    <t>MEDIDAS DE CONTINGENCIA Y EMERGENCIA</t>
  </si>
  <si>
    <t>NIVEL DE 
CONSECUENCIA</t>
  </si>
  <si>
    <t>HUMANA</t>
  </si>
  <si>
    <t>ECONOMICA</t>
  </si>
  <si>
    <t>PÉRDIDA  DE CLIENTES PARETO</t>
  </si>
  <si>
    <t>INSIGNIFICANTE</t>
  </si>
  <si>
    <t>MENOR</t>
  </si>
  <si>
    <t>MODERADO</t>
  </si>
  <si>
    <t>MAYOR</t>
  </si>
  <si>
    <t>CATASTROFICO</t>
  </si>
  <si>
    <t>ALTO</t>
  </si>
  <si>
    <t>MEDIO</t>
  </si>
  <si>
    <t>BAJO</t>
  </si>
  <si>
    <t>CONTINUA</t>
  </si>
  <si>
    <t>FRECUENTE</t>
  </si>
  <si>
    <t>NULA</t>
  </si>
  <si>
    <t>SIEMPRE</t>
  </si>
  <si>
    <t>LA MAYORIA DE LOS CASOS</t>
  </si>
  <si>
    <t>LA MITAD DE LOS CASOS</t>
  </si>
  <si>
    <t>ALGUNOS CASOS</t>
  </si>
  <si>
    <t>No mayor del  1%  al 2% de clientes pareto</t>
  </si>
  <si>
    <t>Pérdida entre el 3 %  y el 4 % de  
clientes pareto</t>
  </si>
  <si>
    <t>Pérdida entre el 5 % y el 6% de clientes 
pareto</t>
  </si>
  <si>
    <t>Pérdida entre el 7% y el  8% de clientes 
pareto</t>
  </si>
  <si>
    <t>Mayor al 8% de clientes pareto</t>
  </si>
  <si>
    <t>8   2</t>
  </si>
  <si>
    <t>Entre 2 y 8</t>
  </si>
  <si>
    <t xml:space="preserve">Peligros que pueden dar lugar a consecuencias de muy baja importancia / La eficacia de medidas preventivas existentes es muy alta. </t>
  </si>
  <si>
    <t>B-15</t>
  </si>
  <si>
    <t>B-9</t>
  </si>
  <si>
    <t>I-3</t>
  </si>
  <si>
    <t>IMPACTO AMBIENTAL</t>
  </si>
  <si>
    <t>POSITIVO</t>
  </si>
  <si>
    <t>NEGATIVO</t>
  </si>
  <si>
    <t>NIVEL DE CONTROL DE RIESGO ESTIMADO
(% de control)</t>
  </si>
  <si>
    <t>GENERADOR DEL RIESGO</t>
  </si>
  <si>
    <t>AGUAS ARRIBA</t>
  </si>
  <si>
    <t>AGUAS ABAJO</t>
  </si>
  <si>
    <t>CADENA DE SUMINISTROS</t>
  </si>
  <si>
    <t>SEGURIDAD</t>
  </si>
  <si>
    <t>NOMBRE DEL RIESGO</t>
  </si>
  <si>
    <t>EVITAR EL RIESGO</t>
  </si>
  <si>
    <t>PREVENIR</t>
  </si>
  <si>
    <t>PROTEGER O MITIGAR</t>
  </si>
  <si>
    <t>ACEPTAR EL RIESGO</t>
  </si>
  <si>
    <t>RETENER</t>
  </si>
  <si>
    <t>TRANSFERIR</t>
  </si>
  <si>
    <t>OCASIONAL</t>
  </si>
  <si>
    <t>2 - 30</t>
  </si>
  <si>
    <t>EVALUACIÓN DE RIESGOS</t>
  </si>
  <si>
    <t>Bogotá,  Octubre 2 de 2013</t>
  </si>
  <si>
    <t>31 - 80</t>
  </si>
  <si>
    <t>81 - 250</t>
  </si>
  <si>
    <t>251 - 900</t>
  </si>
  <si>
    <t>901 - 3500</t>
  </si>
  <si>
    <t>TRATAMIENTO DEL RIESGO</t>
  </si>
  <si>
    <t>MEDIDAS DE CONTROL DEL RIESGO</t>
  </si>
  <si>
    <t>ACCIONES A DESARROLLAR O MEDIDAS DE INTERVENCIÓN</t>
  </si>
  <si>
    <t>MONITOREO Y MEDICION DEL RIESGO</t>
  </si>
  <si>
    <t>% DE IMPLEMENTACION ACCIONES PROPUESTAS PARA LA IMPLEMENTACION DEL MEJOR ESCENARIO: Nunca=0%
Algunos casos=25%
La mitad de casos 50% 
La mayoría de casos 75%,
siempre 100%)</t>
  </si>
  <si>
    <t>SEGUIMIENTO DE ACCIONES PROPUESTAS
I TRIMESTRE DEL AÑO</t>
  </si>
  <si>
    <t>SEGUIMIENTO DE ACCIONES PROPUESTAS
II TRIMESTRE DEL AÑO</t>
  </si>
  <si>
    <t>SEGUIMIENTO DE ACCIONES PROPUESTAS
III TRIMESTRE DEL AÑO</t>
  </si>
  <si>
    <t>ETAPA DE LA CADENA DE SUMINISTROS /
TAREA DEL PROCESO</t>
  </si>
  <si>
    <t>MEDIDAS DE CONTINGENCIA Y EMERGENCIA 
ANTE MATERIALIZACIÓN DE RIESGOS</t>
  </si>
  <si>
    <t>MATRIZ DE EVALUACIÓN DE RIESGOS</t>
  </si>
  <si>
    <t>NUNCA</t>
  </si>
  <si>
    <t>Requiere toma de acciones, monitoreo trimestral de los controles establecidos para verificar su comportamiento y medición semestral.</t>
  </si>
  <si>
    <t>Requiere toma de acciones, monitoreo semestral de los controles establecidos para verificar su comportamiento y medición semestral.</t>
  </si>
  <si>
    <t>Requiere toma de acciones, monitoreo anual de los controles  establecidos para verificar su comportamiento y medición semestral.</t>
  </si>
  <si>
    <t>Requiere monitoreo anual de los controles establecidos para verificar su comportamiento (se ha mantenido, ha disminuido o ha aumentado su magnitud) y medición semestral.</t>
  </si>
  <si>
    <t>COMO OCURRE EL RIESGO</t>
  </si>
  <si>
    <t>SUSTITUCION</t>
  </si>
  <si>
    <t>ELIMINACION</t>
  </si>
  <si>
    <t>CONTROLES DE INGENIERIA</t>
  </si>
  <si>
    <t>CONTROLES ADMINISTRATIVOS</t>
  </si>
  <si>
    <t>EQUIPO PROTECCION PERSONAL</t>
  </si>
  <si>
    <t>ESPORADICA</t>
  </si>
  <si>
    <t>CÓMO OCURRE EL RIESGO</t>
  </si>
  <si>
    <t>EMPRESA:
Agencia de Aduanas Roldán S.A.S Nivel 1</t>
  </si>
  <si>
    <t>PROMEDIO GENERAL</t>
  </si>
  <si>
    <t xml:space="preserve"> AGUAS ARRIBA</t>
  </si>
  <si>
    <t>CIUDAD Y FECHA DE ACTUALIZACIÓN: Bogotá, abril de 2014</t>
  </si>
  <si>
    <t xml:space="preserve">EMPRESA: </t>
  </si>
  <si>
    <t>CIUDAD Y FECHA DE ACTUALIZACIÓN:</t>
  </si>
  <si>
    <t>P</t>
  </si>
  <si>
    <t>Puerto Bolívar</t>
  </si>
  <si>
    <t>Si</t>
  </si>
  <si>
    <t>Pérdida de Aparejos</t>
  </si>
  <si>
    <t>1. Cliente Interno
2. Cliente Externo
3.  Extraños en Puerto Bolívar</t>
  </si>
  <si>
    <t>1. Que los Usuarios de los Aparejos los retiren  de la bodega sin control</t>
  </si>
  <si>
    <t>Revisión de Inventario durante Inspección Trimestral</t>
  </si>
  <si>
    <t>Trimestal</t>
  </si>
  <si>
    <t>Trimestral</t>
  </si>
  <si>
    <t>2. Que se le entregue Aparejos a Cliente Externo sin Control</t>
  </si>
  <si>
    <t>3. Extraños Ingresen a la Bodega y se lleven los Aparejos</t>
  </si>
  <si>
    <t>Operación Logística</t>
  </si>
  <si>
    <t>Sabotaje</t>
  </si>
  <si>
    <t>1. Uso inadecuado del área por parte de los Trabajadores</t>
  </si>
  <si>
    <t>2. Incunmplimiento de los Controles de Atención a Terceros</t>
  </si>
  <si>
    <t>3. Complice de Actividades Ilicitas</t>
  </si>
  <si>
    <t>Operación Logísitica</t>
  </si>
  <si>
    <t xml:space="preserve"> Esconder Material para el Terrorismo </t>
  </si>
  <si>
    <t xml:space="preserve">Esconder Droga </t>
  </si>
  <si>
    <t xml:space="preserve">Esconder Elemento de Dudosa Procedencia </t>
  </si>
  <si>
    <t>Mantenimiento de Equipos</t>
  </si>
  <si>
    <t>Pérdida de Elemento</t>
  </si>
  <si>
    <t>Verificar Antecedentes de los Trabajadores, Procuraduría, Policía, etc.
Realizar Visita Domiciliaria
Aplicar Procedimiento de Prestamo de Aparejos</t>
  </si>
  <si>
    <t>Se informa al Administrador de Contrato, se organiza cómite de investigación para Trabajar en Equipo con Personal de Protección de Instalaciones de Cerrejón.</t>
  </si>
  <si>
    <t>Solicitar Autorización a Administrador de Contrato para el Prestamo del Aparejo a una Persona de Otra Empresa
Aplicar Procedimiento de Prestamo de Aparejos</t>
  </si>
  <si>
    <t>Cuando el Almacenista identifica que se esta retirando un aparejo le manifiesta a quien lo está sacando que firme  el registro de prestamo de Aparejo</t>
  </si>
  <si>
    <t>El Almacenista le informa al Supervisor de la necesidad del Cliente Externo, el Supervisor le avisa al Administrador de Contrato y espera su autorización, una vez se 0btenga se hacen los registros correspondientes.</t>
  </si>
  <si>
    <t>Se detiene al Intruso, en la medida que se pueda, se llama al supervisor de Turno para que le informe al Pesonal de Vigilancia y de Protección de Instalaciones,</t>
  </si>
  <si>
    <t>El Almacenista peramance en la Bodega de Aparejos durante su turno de Trabajo; al Salir a descanso deja la boedega cerrada y asegurada con candado</t>
  </si>
  <si>
    <t>Al llegar el Cliente Externo a Prestar un Aparejo se le informa que debe iniciar el Tramite con el Supervisor de Turno, y el Almacenista lo acompañará durante su permanencia en la Bodega.</t>
  </si>
  <si>
    <t>Al identificar un extraño saliendo de la bodega el Almacenista verificará las instalaciones a su cargo y reportará el hallazgo de un elemento extraño a su Supervisor quien  a su vez reportará al Gerente, Administrador de Contrato y a Protección de Instalacciones para iniciar  tramites con las Autoridades,</t>
  </si>
  <si>
    <t xml:space="preserve">Al identificar un paquete extraño se deja en el lugar, se informa al Supervisor de Turno quien a su vez le informa al Gerente de Proyecto, al Administrador de Contrato y al Personalde Protección de Cerrjón, para iniciar los tramites con las Autoridades. </t>
  </si>
  <si>
    <t>AL llegar el Almacenista al área informará a su Supervisr si encuentra los candados los candados violados, no permitira el ingresoa de los trabajadores, el Supervisor informa a Protección de Instalaciones para hacer la verificación del área y si encuentra elemento extraño cooridnar las actividades con las Autoridades,</t>
  </si>
  <si>
    <t>Almacenamiento de Aparejos en La Bodega</t>
  </si>
  <si>
    <t>Almacenamiento de Herramientas en el Taller</t>
  </si>
  <si>
    <t>PERSONAL INVOLUCRADO</t>
  </si>
  <si>
    <t>Supervisores - Capataces - Operadores</t>
  </si>
  <si>
    <t>Realizar Estudio de Seguridad al Trabajador
Verificar Antecedentes de los Trabajadores, Procuraduría, Policía, etc.
Realizar Visita Domiciliaria
Aplicar Prubas de Poligrafo
Aplicar Procedimiento de Prestamo de Aparejos</t>
  </si>
  <si>
    <t>Realizar Estudio de Seguridad al Trabajador
Verificar Antecedentes de los Trabajadores, Procuraduría, Policía, etc.
Realizar Visita Domiciliaria
Aplicar Prubas de Poligrafo
El Almacenista peramance en la Bodega de Aparejos durante su turno de Trabajo; al Salir a descanso deja la boedega cerrada y asegurada con candado</t>
  </si>
  <si>
    <t>CONTRATO CERREJON</t>
  </si>
  <si>
    <t>ADMINISTRATIVO</t>
  </si>
  <si>
    <t>PUERTO BOLIVAR</t>
  </si>
  <si>
    <t>CANCELACIÓN DEL CONTRATO</t>
  </si>
  <si>
    <t>Contaminación de la carga de exportación</t>
  </si>
  <si>
    <t>Personal Interno</t>
  </si>
  <si>
    <t>N.A.</t>
  </si>
  <si>
    <t>1. Contratación de personal competente.
2. Procedimientos Operativos, normas de seguridad.
3. Planificación de trabajo.
4. Análisis de seguridad en el trabajo.
5. Mejora de competencia.</t>
  </si>
  <si>
    <t>Incumplimiento reiterativo de los requisitos
Alta accidentalidad</t>
  </si>
  <si>
    <t xml:space="preserve">1. Contratación de personal competente.
2. Estudio de Seguridad antes de la contratción y seguimiento cada 2 años.
3. Actualización de datos cada año.
4. Procedimientos de seguridad.
5. Control de acceso al campamento y a los muelles por parte del Cerrejon. </t>
  </si>
  <si>
    <t xml:space="preserve">No manipular el objeto sospechoso
Informar a Asuntos Públicos de Cerrejón
Informar al Supervisor / Gerente / Jurídico
Atención a las autoridades
</t>
  </si>
  <si>
    <t>Colacorar con las autoridades en la investigación
Realizar la trazabilidad de la operación para detectar si hay responsabilidad
Si existe responsabilidad jurídico y gerencia realicen proceso comercial con el Cerrejon
So no existe responsabilidad realizar el análisis y fortalecer los controles.</t>
  </si>
  <si>
    <t>Identificar la causa que generó el incumpliento del requisito y generar plan de acción.
Identificar factor causal alta accidentalidad y generar plan de acción.</t>
  </si>
  <si>
    <t>Presentar a Cerrejón seguimiento a planes de acción
Verificar la eficacia de los planes</t>
  </si>
  <si>
    <t xml:space="preserve"> </t>
  </si>
  <si>
    <t>CONTACTO CON EL ADMINISTRADOR DE CONTRATO</t>
  </si>
  <si>
    <t>Inscripción en Lisatado de Proveedores de Cerrejón</t>
  </si>
  <si>
    <t>Administrativo</t>
  </si>
  <si>
    <t>No ser invitado a resentar Ofertas a Cerrejón</t>
  </si>
  <si>
    <t>Gerente de Puerto</t>
  </si>
  <si>
    <t>N. A.</t>
  </si>
  <si>
    <t>1. Fijar alertas para actualizar datos
2. Actualizar Datos de acuerdo a frecuencia establecida</t>
  </si>
  <si>
    <t>Recibir Invitación a resentar Oferta a Cerrejón</t>
  </si>
  <si>
    <t>No Presentar Oferta</t>
  </si>
  <si>
    <t>Incumplir Actualización de la Información de la Base de Datos de Cerrejón</t>
  </si>
  <si>
    <t>Perder la posibilidad de participar en las ofertas de contratos</t>
  </si>
  <si>
    <t>1. Comunicaión con Personal de Contratos Cerrejón</t>
  </si>
  <si>
    <t>Estudio de Ofertas de Cerrejón</t>
  </si>
  <si>
    <t>Estudio inadecuado de Ofertas</t>
  </si>
  <si>
    <t>Confirmar a Cerrejón que se va a Participar en la Oferta</t>
  </si>
  <si>
    <t>Recibir Invitación fuera de Tiempo</t>
  </si>
  <si>
    <t>Presentar confirmación en forma extemporanea</t>
  </si>
  <si>
    <t>1. Estudiar la Necesidad de Cerrejón y Verificar ls recursos que se tiene para presentar la oferta</t>
  </si>
  <si>
    <t>1. Una vez confirmado que se tiene los recursos para presentar oferta, confirmar en forma oortuna</t>
  </si>
  <si>
    <t>Realizar Vista de Obra</t>
  </si>
  <si>
    <t>No tener la información esecifica de las condiciones necesarias para la prestación del Servicio</t>
  </si>
  <si>
    <t>1. Particiar en la visita de Obra.
2. Aclarar las dudas que se presentene en el Proceso</t>
  </si>
  <si>
    <t>Estudio de las Condiciones de la Oferta</t>
  </si>
  <si>
    <t>Presentar Oferta inadecuada</t>
  </si>
  <si>
    <t>1. Realizar el Estudio de la Oferta trabajando en Equio con el Personal Operativo</t>
  </si>
  <si>
    <t>Preparación de Oferta</t>
  </si>
  <si>
    <t>Por interpretación inadecuada de las condiciones del pliego</t>
  </si>
  <si>
    <t>Ser descalificado por presentar oferta inadecuada</t>
  </si>
  <si>
    <t>1. Realizar las Consultas necesarias a Cerrejón.
2. Verificar las condiciones de la Oferta con Personal Operativo</t>
  </si>
  <si>
    <t>Envio de Oferta</t>
  </si>
  <si>
    <t>Envio de Oferta en forma extemporanea</t>
  </si>
  <si>
    <t>Intrepretación inadecuada de las condiciones de la Oferta</t>
  </si>
  <si>
    <t>Vencimiento de la Fecha Limite ara Presentar la Oferta</t>
  </si>
  <si>
    <t>1. Consultar con Cerrejón la fecha limite de resentar Oferta</t>
  </si>
  <si>
    <t>Aceptación de la Oferta</t>
  </si>
  <si>
    <t>Acptación de Terminos que comrometan el Contrato</t>
  </si>
  <si>
    <t>Presentaión de Terminos que no se puedan cumlir</t>
  </si>
  <si>
    <t>Ser descalificado por demora en la presentación de la Oferta</t>
  </si>
  <si>
    <t>Prestación de Servicio incumliendo los Terminois del Contrato</t>
  </si>
  <si>
    <t>1. Revisar Terminos del Contrato con Juridica
2. Obtener las Polizas de Garnatia exigidas</t>
  </si>
  <si>
    <t>Firma del Contrato</t>
  </si>
  <si>
    <t>Desacuerdo con Terminos</t>
  </si>
  <si>
    <t>No se Firma el Contrato</t>
  </si>
  <si>
    <t>1. Trabajar en Equipo con Cerrejón ara logrtar Acuerdos Gana Gana</t>
  </si>
  <si>
    <t>Bogotá</t>
  </si>
  <si>
    <t>Gerente General de la Organización</t>
  </si>
  <si>
    <t>Incumlimiento de Requisitos del Contrato, Anexo A</t>
  </si>
  <si>
    <t>Incumplimiento reiterativo de los requisitos
Alta accidentalidad,
Incumlimiento de Requisitos de Seguridad del Contrato, Anexo D</t>
  </si>
  <si>
    <t>1. Conocer el Alacnace del Contrato, Anexo A.
2. Contratar Personal Competente para realizar las Operaciones y el Mantenimiento.
3. Iteractuar Permanentemente con el Administrador de Contrato para aclarar los Requisitos del Contrato.</t>
  </si>
  <si>
    <t>Imcumplimiento Reiterativo de los Requisitos del Contrato: Anexo A y D</t>
  </si>
  <si>
    <t>1. Conocer Alacance del Contrato: Anexos A, B, C, D
2. Trabajo en Equipon con Administrador de Contrato de Cerrejón
3. Contratación de personal competente.
4. Procedimientos Operativos, normas de seguridad.
5. Planificación de trabajo.
6. Análisis de seguridad en el trabajo.
7. Mejora de competencia.</t>
  </si>
  <si>
    <t>Operativo</t>
  </si>
  <si>
    <t>Cancelación del Contrato</t>
  </si>
  <si>
    <t>Planeación de Equipo y Personal para Prestación de Servicio</t>
  </si>
  <si>
    <t>Coordinador de Operaciones</t>
  </si>
  <si>
    <t>Inadecuada Planificación del Servicio
Selección de Personal sin la Cometencia y con Antecedetes</t>
  </si>
  <si>
    <t>Amarre de Buque al Muelle</t>
  </si>
  <si>
    <t>Selección inadecuada de Equipos y Personal para la Prestación del Servicio</t>
  </si>
  <si>
    <t>Utilización de Trabajadores para la Realización de Actividades Ilicitas</t>
  </si>
  <si>
    <t>1. Coordinador de Operaciones Competente
2. Personal  Compentente ara la Prestación del Servicio
3. Verificación de Antecedentes del Personal: Judicial, Lista Clinton, etc.</t>
  </si>
  <si>
    <t>1. Verificación de Antecedentes del ersonal: Judicial, Lista Clinton, etc.
2. Visita Domiciliaria al Personal que ocupa Cargos Críticos.
3. Realización de Pruebas Aleatorias de Alcohol y Drogas</t>
  </si>
  <si>
    <t>Trabajadores que Interactuan  con Personal que Realiza Actividades Ilicitas</t>
  </si>
  <si>
    <t xml:space="preserve">Inspección del Estado de la Carga </t>
  </si>
  <si>
    <t>Personal sin la Competencia para identificar material ilegal que ingrese en los Buques que vienen del exterior</t>
  </si>
  <si>
    <t>Trabajador haga deficiente Inspección de la Carga y no identifique Material ilegal</t>
  </si>
  <si>
    <t>Descargue de Material Ilicito dentro de los FR o Carga Suelta</t>
  </si>
  <si>
    <t>1. Personal Competente para la Prestación del Servicio
2. Verificación de Antecedentes del Personal: Judicial, Lista Clinton,etc.
3. Visita Domiciliaria al Personal con Cargos Crítico cada dos años</t>
  </si>
  <si>
    <t>Descargue de la Mercancia del Buque</t>
  </si>
</sst>
</file>

<file path=xl/styles.xml><?xml version="1.0" encoding="utf-8"?>
<styleSheet xmlns="http://schemas.openxmlformats.org/spreadsheetml/2006/main" xmlns:mc="http://schemas.openxmlformats.org/markup-compatibility/2006" xmlns:x14ac="http://schemas.microsoft.com/office/spreadsheetml/2009/9/ac" mc:Ignorable="x14ac">
  <fonts count="37" x14ac:knownFonts="1">
    <font>
      <sz val="11"/>
      <color theme="1"/>
      <name val="Calibri"/>
      <family val="2"/>
      <scheme val="minor"/>
    </font>
    <font>
      <sz val="10"/>
      <name val="Arial"/>
      <family val="2"/>
    </font>
    <font>
      <b/>
      <sz val="10"/>
      <name val="Arial"/>
      <family val="2"/>
    </font>
    <font>
      <sz val="8"/>
      <name val="Arial"/>
      <family val="2"/>
    </font>
    <font>
      <sz val="9"/>
      <name val="Arial"/>
      <family val="2"/>
    </font>
    <font>
      <b/>
      <sz val="8"/>
      <name val="Arial"/>
      <family val="2"/>
    </font>
    <font>
      <b/>
      <sz val="12"/>
      <name val="Arial"/>
      <family val="2"/>
    </font>
    <font>
      <sz val="8"/>
      <color indexed="81"/>
      <name val="Tahoma"/>
      <family val="2"/>
    </font>
    <font>
      <b/>
      <sz val="8"/>
      <color indexed="81"/>
      <name val="Tahoma"/>
      <family val="2"/>
    </font>
    <font>
      <b/>
      <sz val="14"/>
      <name val="Arial"/>
      <family val="2"/>
    </font>
    <font>
      <b/>
      <sz val="18"/>
      <name val="Arial"/>
      <family val="2"/>
    </font>
    <font>
      <b/>
      <sz val="9"/>
      <color indexed="81"/>
      <name val="Tahoma"/>
      <family val="2"/>
    </font>
    <font>
      <sz val="9"/>
      <color indexed="81"/>
      <name val="Tahoma"/>
      <family val="2"/>
    </font>
    <font>
      <sz val="11"/>
      <color theme="1"/>
      <name val="Arial"/>
      <family val="2"/>
    </font>
    <font>
      <b/>
      <sz val="10"/>
      <color theme="1"/>
      <name val="Arial"/>
      <family val="2"/>
    </font>
    <font>
      <sz val="10"/>
      <color theme="1"/>
      <name val="Arial"/>
      <family val="2"/>
    </font>
    <font>
      <b/>
      <sz val="15"/>
      <color theme="1"/>
      <name val="Arial"/>
      <family val="2"/>
    </font>
    <font>
      <b/>
      <sz val="11"/>
      <color theme="1"/>
      <name val="Arial"/>
      <family val="2"/>
    </font>
    <font>
      <sz val="10"/>
      <color theme="0"/>
      <name val="Arial"/>
      <family val="2"/>
    </font>
    <font>
      <b/>
      <sz val="13"/>
      <color theme="1"/>
      <name val="Arial"/>
      <family val="2"/>
    </font>
    <font>
      <b/>
      <sz val="10"/>
      <color rgb="FFC00000"/>
      <name val="Arial"/>
      <family val="2"/>
    </font>
    <font>
      <sz val="8"/>
      <color theme="1"/>
      <name val="Arial"/>
      <family val="2"/>
    </font>
    <font>
      <b/>
      <sz val="8"/>
      <color theme="0"/>
      <name val="Arial"/>
      <family val="2"/>
    </font>
    <font>
      <sz val="9"/>
      <color theme="1"/>
      <name val="Arial"/>
      <family val="2"/>
    </font>
    <font>
      <sz val="10"/>
      <color theme="1"/>
      <name val="Calibri"/>
      <family val="2"/>
      <scheme val="minor"/>
    </font>
    <font>
      <b/>
      <sz val="10"/>
      <color theme="0"/>
      <name val="Arial"/>
      <family val="2"/>
    </font>
    <font>
      <sz val="10"/>
      <color theme="0"/>
      <name val="Calibri"/>
      <family val="2"/>
      <scheme val="minor"/>
    </font>
    <font>
      <b/>
      <sz val="10"/>
      <color theme="1"/>
      <name val="Calibri"/>
      <family val="2"/>
      <scheme val="minor"/>
    </font>
    <font>
      <b/>
      <sz val="12"/>
      <color theme="0"/>
      <name val="Arial"/>
      <family val="2"/>
    </font>
    <font>
      <sz val="12"/>
      <color theme="1"/>
      <name val="Calibri"/>
      <family val="2"/>
      <scheme val="minor"/>
    </font>
    <font>
      <sz val="12"/>
      <name val="Wingdings 2"/>
      <family val="1"/>
      <charset val="2"/>
    </font>
    <font>
      <sz val="8"/>
      <name val="Wingdings 2"/>
      <family val="1"/>
      <charset val="2"/>
    </font>
    <font>
      <b/>
      <sz val="12"/>
      <color theme="4"/>
      <name val="Wingdings 2"/>
      <family val="1"/>
      <charset val="2"/>
    </font>
    <font>
      <sz val="10"/>
      <name val="Calibri"/>
      <family val="2"/>
      <scheme val="minor"/>
    </font>
    <font>
      <sz val="12"/>
      <color rgb="FF000000"/>
      <name val="Times New Roman"/>
    </font>
    <font>
      <b/>
      <sz val="12"/>
      <name val="Wingdings 2"/>
      <family val="1"/>
      <charset val="2"/>
    </font>
    <font>
      <b/>
      <sz val="8"/>
      <name val="Wingdings 2"/>
      <family val="1"/>
      <charset val="2"/>
    </font>
  </fonts>
  <fills count="18">
    <fill>
      <patternFill patternType="none"/>
    </fill>
    <fill>
      <patternFill patternType="gray125"/>
    </fill>
    <fill>
      <patternFill patternType="solid">
        <fgColor rgb="FFFF0000"/>
        <bgColor indexed="64"/>
      </patternFill>
    </fill>
    <fill>
      <patternFill patternType="solid">
        <fgColor rgb="FFFFFF00"/>
        <bgColor indexed="64"/>
      </patternFill>
    </fill>
    <fill>
      <patternFill patternType="solid">
        <fgColor rgb="FFFFC000"/>
        <bgColor indexed="64"/>
      </patternFill>
    </fill>
    <fill>
      <patternFill patternType="solid">
        <fgColor theme="0" tint="-0.14999847407452621"/>
        <bgColor indexed="64"/>
      </patternFill>
    </fill>
    <fill>
      <patternFill patternType="solid">
        <fgColor rgb="FF92D050"/>
        <bgColor indexed="64"/>
      </patternFill>
    </fill>
    <fill>
      <patternFill patternType="solid">
        <fgColor theme="0" tint="-4.9989318521683403E-2"/>
        <bgColor indexed="64"/>
      </patternFill>
    </fill>
    <fill>
      <patternFill patternType="solid">
        <fgColor theme="0" tint="-0.34998626667073579"/>
        <bgColor indexed="64"/>
      </patternFill>
    </fill>
    <fill>
      <patternFill patternType="solid">
        <fgColor theme="0"/>
        <bgColor indexed="64"/>
      </patternFill>
    </fill>
    <fill>
      <patternFill patternType="solid">
        <fgColor rgb="FF00B050"/>
        <bgColor indexed="64"/>
      </patternFill>
    </fill>
    <fill>
      <patternFill patternType="solid">
        <fgColor theme="4" tint="-0.499984740745262"/>
        <bgColor indexed="64"/>
      </patternFill>
    </fill>
    <fill>
      <patternFill patternType="solid">
        <fgColor theme="2" tint="-9.9978637043366805E-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3" tint="0.79998168889431442"/>
        <bgColor indexed="64"/>
      </patternFill>
    </fill>
    <fill>
      <patternFill patternType="solid">
        <fgColor theme="5" tint="0.39997558519241921"/>
        <bgColor indexed="64"/>
      </patternFill>
    </fill>
    <fill>
      <patternFill patternType="solid">
        <fgColor theme="3" tint="0.59999389629810485"/>
        <bgColor indexed="64"/>
      </patternFill>
    </fill>
  </fills>
  <borders count="70">
    <border>
      <left/>
      <right/>
      <top/>
      <bottom/>
      <diagonal/>
    </border>
    <border>
      <left style="medium">
        <color auto="1"/>
      </left>
      <right style="medium">
        <color auto="1"/>
      </right>
      <top style="medium">
        <color auto="1"/>
      </top>
      <bottom style="medium">
        <color auto="1"/>
      </bottom>
      <diagonal/>
    </border>
    <border>
      <left style="medium">
        <color auto="1"/>
      </left>
      <right style="medium">
        <color auto="1"/>
      </right>
      <top/>
      <bottom style="medium">
        <color auto="1"/>
      </bottom>
      <diagonal/>
    </border>
    <border>
      <left style="medium">
        <color auto="1"/>
      </left>
      <right style="medium">
        <color auto="1"/>
      </right>
      <top style="medium">
        <color auto="1"/>
      </top>
      <bottom/>
      <diagonal/>
    </border>
    <border>
      <left style="medium">
        <color auto="1"/>
      </left>
      <right/>
      <top style="medium">
        <color auto="1"/>
      </top>
      <bottom/>
      <diagonal/>
    </border>
    <border>
      <left style="medium">
        <color auto="1"/>
      </left>
      <right/>
      <top/>
      <bottom style="medium">
        <color auto="1"/>
      </bottom>
      <diagonal/>
    </border>
    <border>
      <left/>
      <right/>
      <top style="medium">
        <color auto="1"/>
      </top>
      <bottom style="medium">
        <color auto="1"/>
      </bottom>
      <diagonal/>
    </border>
    <border>
      <left/>
      <right/>
      <top/>
      <bottom style="medium">
        <color auto="1"/>
      </bottom>
      <diagonal/>
    </border>
    <border>
      <left/>
      <right style="thin">
        <color auto="1"/>
      </right>
      <top/>
      <bottom style="thin">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right style="thin">
        <color auto="1"/>
      </right>
      <top style="thin">
        <color auto="1"/>
      </top>
      <bottom/>
      <diagonal/>
    </border>
    <border>
      <left style="medium">
        <color auto="1"/>
      </left>
      <right style="medium">
        <color auto="1"/>
      </right>
      <top/>
      <bottom style="thin">
        <color auto="1"/>
      </bottom>
      <diagonal/>
    </border>
    <border>
      <left style="medium">
        <color auto="1"/>
      </left>
      <right style="medium">
        <color auto="1"/>
      </right>
      <top style="thin">
        <color auto="1"/>
      </top>
      <bottom/>
      <diagonal/>
    </border>
    <border>
      <left/>
      <right style="thin">
        <color auto="1"/>
      </right>
      <top/>
      <bottom style="medium">
        <color auto="1"/>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thin">
        <color auto="1"/>
      </left>
      <right style="thin">
        <color auto="1"/>
      </right>
      <top/>
      <bottom style="medium">
        <color auto="1"/>
      </bottom>
      <diagonal/>
    </border>
    <border>
      <left style="medium">
        <color auto="1"/>
      </left>
      <right/>
      <top style="medium">
        <color auto="1"/>
      </top>
      <bottom style="thin">
        <color auto="1"/>
      </bottom>
      <diagonal/>
    </border>
    <border>
      <left style="medium">
        <color auto="1"/>
      </left>
      <right/>
      <top style="thin">
        <color auto="1"/>
      </top>
      <bottom style="thin">
        <color auto="1"/>
      </bottom>
      <diagonal/>
    </border>
    <border>
      <left style="medium">
        <color auto="1"/>
      </left>
      <right/>
      <top style="thin">
        <color auto="1"/>
      </top>
      <bottom style="medium">
        <color auto="1"/>
      </bottom>
      <diagonal/>
    </border>
    <border>
      <left/>
      <right style="medium">
        <color auto="1"/>
      </right>
      <top style="medium">
        <color auto="1"/>
      </top>
      <bottom style="thin">
        <color auto="1"/>
      </bottom>
      <diagonal/>
    </border>
    <border>
      <left/>
      <right style="medium">
        <color auto="1"/>
      </right>
      <top style="thin">
        <color auto="1"/>
      </top>
      <bottom style="thin">
        <color auto="1"/>
      </bottom>
      <diagonal/>
    </border>
    <border>
      <left/>
      <right style="medium">
        <color auto="1"/>
      </right>
      <top style="thin">
        <color auto="1"/>
      </top>
      <bottom style="medium">
        <color auto="1"/>
      </bottom>
      <diagonal/>
    </border>
    <border>
      <left style="medium">
        <color auto="1"/>
      </left>
      <right style="medium">
        <color auto="1"/>
      </right>
      <top style="medium">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medium">
        <color auto="1"/>
      </right>
      <top style="thin">
        <color auto="1"/>
      </top>
      <bottom style="medium">
        <color auto="1"/>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top style="medium">
        <color auto="1"/>
      </top>
      <bottom style="medium">
        <color auto="1"/>
      </bottom>
      <diagonal/>
    </border>
    <border>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medium">
        <color auto="1"/>
      </right>
      <top style="medium">
        <color auto="1"/>
      </top>
      <bottom/>
      <diagonal/>
    </border>
    <border>
      <left/>
      <right style="medium">
        <color auto="1"/>
      </right>
      <top style="medium">
        <color auto="1"/>
      </top>
      <bottom style="medium">
        <color auto="1"/>
      </bottom>
      <diagonal/>
    </border>
    <border>
      <left style="medium">
        <color auto="1"/>
      </left>
      <right/>
      <top style="medium">
        <color auto="1"/>
      </top>
      <bottom style="medium">
        <color auto="1"/>
      </bottom>
      <diagonal/>
    </border>
    <border>
      <left style="medium">
        <color auto="1"/>
      </left>
      <right style="thin">
        <color auto="1"/>
      </right>
      <top style="medium">
        <color auto="1"/>
      </top>
      <bottom/>
      <diagonal/>
    </border>
    <border>
      <left style="medium">
        <color auto="1"/>
      </left>
      <right style="thin">
        <color auto="1"/>
      </right>
      <top/>
      <bottom style="medium">
        <color auto="1"/>
      </bottom>
      <diagonal/>
    </border>
    <border>
      <left style="thin">
        <color auto="1"/>
      </left>
      <right style="thin">
        <color auto="1"/>
      </right>
      <top style="medium">
        <color auto="1"/>
      </top>
      <bottom/>
      <diagonal/>
    </border>
    <border>
      <left style="thin">
        <color auto="1"/>
      </left>
      <right style="thin">
        <color auto="1"/>
      </right>
      <top style="medium">
        <color auto="1"/>
      </top>
      <bottom style="thin">
        <color auto="1"/>
      </bottom>
      <diagonal/>
    </border>
    <border>
      <left/>
      <right style="medium">
        <color auto="1"/>
      </right>
      <top style="medium">
        <color auto="1"/>
      </top>
      <bottom/>
      <diagonal/>
    </border>
    <border>
      <left/>
      <right style="medium">
        <color auto="1"/>
      </right>
      <top/>
      <bottom style="medium">
        <color auto="1"/>
      </bottom>
      <diagonal/>
    </border>
    <border>
      <left style="medium">
        <color auto="1"/>
      </left>
      <right/>
      <top/>
      <bottom/>
      <diagonal/>
    </border>
    <border>
      <left/>
      <right style="medium">
        <color auto="1"/>
      </right>
      <top/>
      <bottom/>
      <diagonal/>
    </border>
    <border>
      <left/>
      <right/>
      <top style="medium">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top style="medium">
        <color auto="1"/>
      </top>
      <bottom style="thin">
        <color auto="1"/>
      </bottom>
      <diagonal/>
    </border>
    <border>
      <left style="thin">
        <color auto="1"/>
      </left>
      <right style="medium">
        <color auto="1"/>
      </right>
      <top style="medium">
        <color auto="1"/>
      </top>
      <bottom style="thin">
        <color auto="1"/>
      </bottom>
      <diagonal/>
    </border>
    <border>
      <left/>
      <right/>
      <top style="medium">
        <color auto="1"/>
      </top>
      <bottom style="thin">
        <color auto="1"/>
      </bottom>
      <diagonal/>
    </border>
    <border>
      <left/>
      <right/>
      <top style="thin">
        <color auto="1"/>
      </top>
      <bottom style="thin">
        <color auto="1"/>
      </bottom>
      <diagonal/>
    </border>
    <border>
      <left/>
      <right/>
      <top style="thin">
        <color auto="1"/>
      </top>
      <bottom style="medium">
        <color auto="1"/>
      </bottom>
      <diagonal/>
    </border>
    <border>
      <left/>
      <right style="thin">
        <color auto="1"/>
      </right>
      <top style="medium">
        <color auto="1"/>
      </top>
      <bottom/>
      <diagonal/>
    </border>
    <border>
      <left style="medium">
        <color auto="1"/>
      </left>
      <right/>
      <top/>
      <bottom style="thin">
        <color auto="1"/>
      </bottom>
      <diagonal/>
    </border>
    <border>
      <left style="medium">
        <color auto="1"/>
      </left>
      <right style="thin">
        <color auto="1"/>
      </right>
      <top style="thin">
        <color auto="1"/>
      </top>
      <bottom/>
      <diagonal/>
    </border>
    <border>
      <left style="medium">
        <color auto="1"/>
      </left>
      <right style="thin">
        <color auto="1"/>
      </right>
      <top/>
      <bottom/>
      <diagonal/>
    </border>
    <border>
      <left style="medium">
        <color auto="1"/>
      </left>
      <right style="thin">
        <color auto="1"/>
      </right>
      <top style="thin">
        <color auto="1"/>
      </top>
      <bottom style="thin">
        <color auto="1"/>
      </bottom>
      <diagonal/>
    </border>
    <border>
      <left style="medium">
        <color auto="1"/>
      </left>
      <right style="medium">
        <color auto="1"/>
      </right>
      <top/>
      <bottom/>
      <diagonal/>
    </border>
    <border>
      <left/>
      <right style="medium">
        <color auto="1"/>
      </right>
      <top style="thin">
        <color auto="1"/>
      </top>
      <bottom/>
      <diagonal/>
    </border>
    <border>
      <left style="thin">
        <color auto="1"/>
      </left>
      <right/>
      <top style="thin">
        <color auto="1"/>
      </top>
      <bottom/>
      <diagonal/>
    </border>
    <border>
      <left style="thin">
        <color auto="1"/>
      </left>
      <right style="thin">
        <color auto="1"/>
      </right>
      <top/>
      <bottom/>
      <diagonal/>
    </border>
    <border>
      <left style="thin">
        <color auto="1"/>
      </left>
      <right style="medium">
        <color auto="1"/>
      </right>
      <top/>
      <bottom/>
      <diagonal/>
    </border>
    <border>
      <left style="medium">
        <color auto="1"/>
      </left>
      <right/>
      <top style="thin">
        <color auto="1"/>
      </top>
      <bottom/>
      <diagonal/>
    </border>
    <border>
      <left/>
      <right style="thin">
        <color auto="1"/>
      </right>
      <top/>
      <bottom/>
      <diagonal/>
    </border>
    <border>
      <left/>
      <right/>
      <top style="thin">
        <color auto="1"/>
      </top>
      <bottom/>
      <diagonal/>
    </border>
    <border>
      <left style="thin">
        <color auto="1"/>
      </left>
      <right style="thin">
        <color auto="1"/>
      </right>
      <top style="thin">
        <color auto="1"/>
      </top>
      <bottom style="hair">
        <color auto="1"/>
      </bottom>
      <diagonal/>
    </border>
    <border>
      <left style="thin">
        <color auto="1"/>
      </left>
      <right style="thin">
        <color auto="1"/>
      </right>
      <top style="hair">
        <color auto="1"/>
      </top>
      <bottom style="medium">
        <color auto="1"/>
      </bottom>
      <diagonal/>
    </border>
  </borders>
  <cellStyleXfs count="4">
    <xf numFmtId="0" fontId="0" fillId="0" borderId="0"/>
    <xf numFmtId="0" fontId="13" fillId="0" borderId="0"/>
    <xf numFmtId="0" fontId="1" fillId="0" borderId="0"/>
    <xf numFmtId="9" fontId="1" fillId="0" borderId="0" applyFont="0" applyFill="0" applyBorder="0" applyAlignment="0" applyProtection="0"/>
  </cellStyleXfs>
  <cellXfs count="435">
    <xf numFmtId="0" fontId="0" fillId="0" borderId="0" xfId="0"/>
    <xf numFmtId="0" fontId="14" fillId="0" borderId="1" xfId="0" applyFont="1" applyBorder="1" applyAlignment="1">
      <alignment horizontal="center" vertical="center" wrapText="1"/>
    </xf>
    <xf numFmtId="0" fontId="14" fillId="2" borderId="2" xfId="0" applyFont="1" applyFill="1" applyBorder="1" applyAlignment="1">
      <alignment horizontal="center" vertical="center" wrapText="1"/>
    </xf>
    <xf numFmtId="0" fontId="14" fillId="3" borderId="2" xfId="0" applyFont="1" applyFill="1" applyBorder="1" applyAlignment="1">
      <alignment horizontal="center" vertical="center" wrapText="1"/>
    </xf>
    <xf numFmtId="0" fontId="14" fillId="4" borderId="2" xfId="0" applyFont="1" applyFill="1" applyBorder="1" applyAlignment="1">
      <alignment horizontal="center" vertical="center" wrapText="1"/>
    </xf>
    <xf numFmtId="0" fontId="14" fillId="5" borderId="1" xfId="0" applyFont="1" applyFill="1" applyBorder="1" applyAlignment="1">
      <alignment horizontal="center" vertical="center" wrapText="1"/>
    </xf>
    <xf numFmtId="0" fontId="14" fillId="6" borderId="2" xfId="0" applyFont="1" applyFill="1" applyBorder="1" applyAlignment="1">
      <alignment horizontal="center" vertical="center" wrapText="1"/>
    </xf>
    <xf numFmtId="0" fontId="0" fillId="0" borderId="0" xfId="0" applyAlignment="1">
      <alignment horizontal="center"/>
    </xf>
    <xf numFmtId="0" fontId="14" fillId="7" borderId="3" xfId="0" applyFont="1" applyFill="1" applyBorder="1" applyAlignment="1">
      <alignment horizontal="center" vertical="center" wrapText="1"/>
    </xf>
    <xf numFmtId="0" fontId="14" fillId="7" borderId="2" xfId="0" applyFont="1" applyFill="1" applyBorder="1" applyAlignment="1">
      <alignment horizontal="center" vertical="center" wrapText="1"/>
    </xf>
    <xf numFmtId="0" fontId="9" fillId="0" borderId="0" xfId="0" applyFont="1" applyFill="1" applyBorder="1" applyAlignment="1">
      <alignment horizontal="left" vertical="center"/>
    </xf>
    <xf numFmtId="0" fontId="14" fillId="7" borderId="4" xfId="0" applyFont="1" applyFill="1" applyBorder="1" applyAlignment="1">
      <alignment horizontal="center" vertical="center" wrapText="1"/>
    </xf>
    <xf numFmtId="0" fontId="14" fillId="7" borderId="5" xfId="0" applyFont="1" applyFill="1" applyBorder="1" applyAlignment="1">
      <alignment horizontal="center" vertical="center" wrapText="1"/>
    </xf>
    <xf numFmtId="0" fontId="14" fillId="0" borderId="3" xfId="0" applyFont="1" applyBorder="1" applyAlignment="1">
      <alignment horizontal="center" vertical="center" wrapText="1"/>
    </xf>
    <xf numFmtId="0" fontId="14" fillId="0" borderId="2" xfId="0" applyFont="1" applyBorder="1" applyAlignment="1">
      <alignment horizontal="center" vertical="center" wrapText="1"/>
    </xf>
    <xf numFmtId="0" fontId="14" fillId="0" borderId="5" xfId="0" applyFont="1" applyBorder="1" applyAlignment="1">
      <alignment horizontal="center" vertical="center" wrapText="1"/>
    </xf>
    <xf numFmtId="0" fontId="9" fillId="0" borderId="0" xfId="0" applyFont="1" applyFill="1" applyBorder="1" applyAlignment="1">
      <alignment horizontal="center" vertical="center"/>
    </xf>
    <xf numFmtId="0" fontId="14" fillId="0" borderId="6" xfId="0" applyFont="1" applyBorder="1" applyAlignment="1">
      <alignment horizontal="center" vertical="center" wrapText="1"/>
    </xf>
    <xf numFmtId="0" fontId="14" fillId="0" borderId="0" xfId="0" applyFont="1" applyFill="1" applyBorder="1" applyAlignment="1">
      <alignment horizontal="center" vertical="center" wrapText="1"/>
    </xf>
    <xf numFmtId="0" fontId="15" fillId="0" borderId="0" xfId="0" applyFont="1" applyFill="1" applyBorder="1" applyAlignment="1">
      <alignment horizontal="justify" vertical="center" wrapText="1"/>
    </xf>
    <xf numFmtId="0" fontId="15" fillId="0" borderId="0" xfId="0" applyFont="1" applyFill="1" applyBorder="1" applyAlignment="1">
      <alignment horizontal="left" vertical="center" wrapText="1"/>
    </xf>
    <xf numFmtId="0" fontId="15" fillId="0" borderId="0" xfId="0" applyFont="1" applyFill="1" applyBorder="1" applyAlignment="1">
      <alignment horizontal="center" vertical="center" wrapText="1"/>
    </xf>
    <xf numFmtId="0" fontId="15" fillId="7" borderId="7" xfId="0" applyFont="1" applyFill="1" applyBorder="1" applyAlignment="1">
      <alignment horizontal="center" vertical="center" wrapText="1"/>
    </xf>
    <xf numFmtId="0" fontId="16" fillId="7" borderId="8" xfId="0" applyFont="1" applyFill="1" applyBorder="1" applyAlignment="1">
      <alignment horizontal="center" vertical="center" wrapText="1"/>
    </xf>
    <xf numFmtId="0" fontId="16" fillId="7" borderId="9" xfId="0" applyFont="1" applyFill="1" applyBorder="1" applyAlignment="1">
      <alignment horizontal="center" vertical="center"/>
    </xf>
    <xf numFmtId="16" fontId="16" fillId="7" borderId="9" xfId="0" applyNumberFormat="1" applyFont="1" applyFill="1" applyBorder="1" applyAlignment="1">
      <alignment horizontal="center" vertical="center"/>
    </xf>
    <xf numFmtId="0" fontId="16" fillId="7" borderId="10" xfId="0" applyNumberFormat="1" applyFont="1" applyFill="1" applyBorder="1" applyAlignment="1">
      <alignment horizontal="center" vertical="center"/>
    </xf>
    <xf numFmtId="0" fontId="17" fillId="0" borderId="11" xfId="0" applyFont="1" applyFill="1" applyBorder="1" applyAlignment="1">
      <alignment horizontal="center" vertical="center" wrapText="1"/>
    </xf>
    <xf numFmtId="0" fontId="17" fillId="0" borderId="12" xfId="0" applyFont="1" applyFill="1" applyBorder="1" applyAlignment="1">
      <alignment horizontal="center" vertical="center" wrapText="1"/>
    </xf>
    <xf numFmtId="0" fontId="17" fillId="0" borderId="11" xfId="0" applyFont="1" applyBorder="1" applyAlignment="1">
      <alignment horizontal="center" vertical="center" wrapText="1"/>
    </xf>
    <xf numFmtId="0" fontId="13" fillId="2" borderId="11" xfId="0" applyFont="1" applyFill="1" applyBorder="1" applyAlignment="1">
      <alignment horizontal="center" vertical="center" wrapText="1"/>
    </xf>
    <xf numFmtId="0" fontId="13" fillId="3" borderId="11" xfId="0" applyFont="1" applyFill="1" applyBorder="1" applyAlignment="1">
      <alignment horizontal="center" vertical="center" wrapText="1"/>
    </xf>
    <xf numFmtId="0" fontId="13" fillId="6" borderId="12" xfId="0" applyFont="1" applyFill="1" applyBorder="1" applyAlignment="1">
      <alignment horizontal="center" vertical="center" wrapText="1"/>
    </xf>
    <xf numFmtId="0" fontId="13" fillId="0" borderId="0" xfId="0" applyFont="1" applyFill="1" applyBorder="1" applyAlignment="1">
      <alignment vertical="center"/>
    </xf>
    <xf numFmtId="0" fontId="13" fillId="4" borderId="11" xfId="0" applyFont="1" applyFill="1" applyBorder="1" applyAlignment="1">
      <alignment horizontal="center" vertical="center" wrapText="1"/>
    </xf>
    <xf numFmtId="0" fontId="13" fillId="6" borderId="11" xfId="0" applyFont="1" applyFill="1" applyBorder="1" applyAlignment="1">
      <alignment horizontal="center" vertical="center" wrapText="1"/>
    </xf>
    <xf numFmtId="0" fontId="17" fillId="0" borderId="13" xfId="0" applyFont="1" applyFill="1" applyBorder="1" applyAlignment="1">
      <alignment horizontal="center" vertical="center" wrapText="1"/>
    </xf>
    <xf numFmtId="0" fontId="13" fillId="6" borderId="13" xfId="0" applyFont="1" applyFill="1" applyBorder="1" applyAlignment="1">
      <alignment horizontal="center" vertical="center" wrapText="1"/>
    </xf>
    <xf numFmtId="0" fontId="13" fillId="6" borderId="14" xfId="0" applyFont="1" applyFill="1" applyBorder="1" applyAlignment="1">
      <alignment horizontal="center" vertical="center" wrapText="1"/>
    </xf>
    <xf numFmtId="0" fontId="13" fillId="0" borderId="0" xfId="0" applyFont="1" applyFill="1" applyBorder="1" applyAlignment="1">
      <alignment vertical="center" wrapText="1"/>
    </xf>
    <xf numFmtId="0" fontId="16" fillId="7" borderId="3" xfId="0" applyFont="1" applyFill="1" applyBorder="1" applyAlignment="1">
      <alignment horizontal="center" vertical="center" wrapText="1"/>
    </xf>
    <xf numFmtId="0" fontId="13" fillId="2" borderId="15" xfId="0" applyFont="1" applyFill="1" applyBorder="1" applyAlignment="1">
      <alignment vertical="center" wrapText="1"/>
    </xf>
    <xf numFmtId="0" fontId="16" fillId="7" borderId="16" xfId="0" applyFont="1" applyFill="1" applyBorder="1" applyAlignment="1">
      <alignment horizontal="center" vertical="center" wrapText="1"/>
    </xf>
    <xf numFmtId="0" fontId="13" fillId="2" borderId="8" xfId="0" applyFont="1" applyFill="1" applyBorder="1" applyAlignment="1">
      <alignment vertical="center" wrapText="1"/>
    </xf>
    <xf numFmtId="0" fontId="16" fillId="7" borderId="17" xfId="0" applyFont="1" applyFill="1" applyBorder="1" applyAlignment="1">
      <alignment horizontal="center" vertical="center" wrapText="1"/>
    </xf>
    <xf numFmtId="0" fontId="13" fillId="4" borderId="15" xfId="0" applyFont="1" applyFill="1" applyBorder="1" applyAlignment="1">
      <alignment vertical="center" wrapText="1"/>
    </xf>
    <xf numFmtId="0" fontId="13" fillId="4" borderId="8" xfId="0" applyFont="1" applyFill="1" applyBorder="1" applyAlignment="1">
      <alignment vertical="center" wrapText="1"/>
    </xf>
    <xf numFmtId="0" fontId="13" fillId="6" borderId="15" xfId="0" applyFont="1" applyFill="1" applyBorder="1" applyAlignment="1">
      <alignment vertical="center" wrapText="1"/>
    </xf>
    <xf numFmtId="0" fontId="16" fillId="7" borderId="2" xfId="0" applyFont="1" applyFill="1" applyBorder="1" applyAlignment="1">
      <alignment horizontal="center" vertical="center" wrapText="1"/>
    </xf>
    <xf numFmtId="0" fontId="13" fillId="6" borderId="18" xfId="0" applyFont="1" applyFill="1" applyBorder="1" applyAlignment="1">
      <alignment vertical="center" wrapText="1"/>
    </xf>
    <xf numFmtId="0" fontId="18" fillId="8" borderId="0" xfId="2" applyFont="1" applyFill="1" applyBorder="1" applyProtection="1"/>
    <xf numFmtId="0" fontId="18" fillId="8" borderId="0" xfId="2" applyFont="1" applyFill="1" applyProtection="1"/>
    <xf numFmtId="9" fontId="18" fillId="8" borderId="0" xfId="2" applyNumberFormat="1" applyFont="1" applyFill="1" applyBorder="1" applyProtection="1"/>
    <xf numFmtId="49" fontId="15" fillId="0" borderId="7" xfId="0" applyNumberFormat="1" applyFont="1" applyBorder="1" applyAlignment="1">
      <alignment horizontal="center" vertical="center" wrapText="1"/>
    </xf>
    <xf numFmtId="0" fontId="17" fillId="0" borderId="19" xfId="0" applyFont="1" applyFill="1" applyBorder="1" applyAlignment="1">
      <alignment horizontal="center" vertical="center" wrapText="1"/>
    </xf>
    <xf numFmtId="0" fontId="13" fillId="6" borderId="19" xfId="0" applyFont="1" applyFill="1" applyBorder="1" applyAlignment="1">
      <alignment horizontal="center" vertical="center" wrapText="1"/>
    </xf>
    <xf numFmtId="0" fontId="13" fillId="6" borderId="20" xfId="0" applyFont="1" applyFill="1" applyBorder="1" applyAlignment="1">
      <alignment horizontal="center" vertical="center" wrapText="1"/>
    </xf>
    <xf numFmtId="0" fontId="13" fillId="6" borderId="21" xfId="0" applyFont="1" applyFill="1" applyBorder="1" applyAlignment="1">
      <alignment horizontal="center" vertical="center" wrapText="1"/>
    </xf>
    <xf numFmtId="0" fontId="14" fillId="5" borderId="6" xfId="0" applyFont="1" applyFill="1" applyBorder="1" applyAlignment="1">
      <alignment horizontal="center" vertical="center" wrapText="1"/>
    </xf>
    <xf numFmtId="0" fontId="15" fillId="7" borderId="2" xfId="0" applyFont="1" applyFill="1" applyBorder="1" applyAlignment="1">
      <alignment horizontal="center" vertical="center" wrapText="1"/>
    </xf>
    <xf numFmtId="0" fontId="14" fillId="0" borderId="4" xfId="0" applyFont="1" applyBorder="1" applyAlignment="1">
      <alignment horizontal="center" vertical="center" wrapText="1"/>
    </xf>
    <xf numFmtId="0" fontId="13" fillId="0" borderId="0" xfId="0" applyFont="1" applyFill="1" applyAlignment="1">
      <alignment vertical="center"/>
    </xf>
    <xf numFmtId="0" fontId="13" fillId="0" borderId="0" xfId="0" applyFont="1" applyAlignment="1">
      <alignment vertical="center"/>
    </xf>
    <xf numFmtId="0" fontId="1" fillId="0" borderId="0" xfId="0" applyFont="1" applyFill="1" applyAlignment="1">
      <alignment vertical="center"/>
    </xf>
    <xf numFmtId="0" fontId="19" fillId="0" borderId="0" xfId="0" applyFont="1" applyAlignment="1">
      <alignment vertical="center"/>
    </xf>
    <xf numFmtId="0" fontId="13" fillId="0" borderId="0" xfId="0" applyFont="1" applyFill="1" applyAlignment="1">
      <alignment horizontal="center" vertical="center"/>
    </xf>
    <xf numFmtId="0" fontId="3" fillId="0" borderId="0" xfId="0" applyFont="1" applyFill="1" applyBorder="1" applyAlignment="1">
      <alignment horizontal="left" vertical="center"/>
    </xf>
    <xf numFmtId="0" fontId="1" fillId="0" borderId="0" xfId="0" applyFont="1" applyFill="1" applyBorder="1" applyAlignment="1">
      <alignment vertical="center"/>
    </xf>
    <xf numFmtId="0" fontId="1" fillId="9" borderId="0" xfId="0" applyFont="1" applyFill="1" applyBorder="1" applyAlignment="1">
      <alignment vertical="center"/>
    </xf>
    <xf numFmtId="9" fontId="13" fillId="0" borderId="0" xfId="3" applyFont="1" applyFill="1" applyBorder="1" applyAlignment="1">
      <alignment vertical="center"/>
    </xf>
    <xf numFmtId="0" fontId="13" fillId="0" borderId="0" xfId="0" applyFont="1" applyFill="1" applyBorder="1" applyAlignment="1">
      <alignment horizontal="center" vertical="center"/>
    </xf>
    <xf numFmtId="0" fontId="3" fillId="0" borderId="0" xfId="0" applyFont="1" applyFill="1" applyBorder="1" applyAlignment="1">
      <alignment vertical="center"/>
    </xf>
    <xf numFmtId="0" fontId="13" fillId="0" borderId="0" xfId="0" applyFont="1" applyFill="1" applyBorder="1" applyAlignment="1">
      <alignment horizontal="center" vertical="center" wrapText="1"/>
    </xf>
    <xf numFmtId="16" fontId="13" fillId="0" borderId="0" xfId="0" applyNumberFormat="1" applyFont="1" applyFill="1" applyBorder="1" applyAlignment="1">
      <alignment vertical="center" wrapText="1"/>
    </xf>
    <xf numFmtId="0" fontId="6" fillId="0" borderId="0" xfId="0" applyFont="1" applyBorder="1" applyAlignment="1">
      <alignment vertical="center"/>
    </xf>
    <xf numFmtId="0" fontId="13" fillId="0" borderId="0" xfId="0" applyFont="1" applyBorder="1" applyAlignment="1">
      <alignment vertical="center"/>
    </xf>
    <xf numFmtId="0" fontId="13" fillId="2" borderId="11" xfId="0" applyFont="1" applyFill="1" applyBorder="1" applyAlignment="1">
      <alignment vertical="center"/>
    </xf>
    <xf numFmtId="0" fontId="13" fillId="2" borderId="11" xfId="0" applyFont="1" applyFill="1" applyBorder="1" applyAlignment="1">
      <alignment vertical="center" wrapText="1"/>
    </xf>
    <xf numFmtId="0" fontId="13" fillId="4" borderId="11" xfId="0" applyNumberFormat="1" applyFont="1" applyFill="1" applyBorder="1" applyAlignment="1">
      <alignment vertical="center" wrapText="1"/>
    </xf>
    <xf numFmtId="0" fontId="13" fillId="4" borderId="12" xfId="0" applyNumberFormat="1" applyFont="1" applyFill="1" applyBorder="1" applyAlignment="1">
      <alignment vertical="center" wrapText="1"/>
    </xf>
    <xf numFmtId="0" fontId="13" fillId="4" borderId="11" xfId="0" applyNumberFormat="1" applyFont="1" applyFill="1" applyBorder="1" applyAlignment="1">
      <alignment vertical="center"/>
    </xf>
    <xf numFmtId="0" fontId="13" fillId="3" borderId="12" xfId="0" applyNumberFormat="1" applyFont="1" applyFill="1" applyBorder="1" applyAlignment="1">
      <alignment vertical="center"/>
    </xf>
    <xf numFmtId="0" fontId="13" fillId="4" borderId="11" xfId="0" applyFont="1" applyFill="1" applyBorder="1" applyAlignment="1">
      <alignment vertical="center"/>
    </xf>
    <xf numFmtId="0" fontId="13" fillId="3" borderId="11" xfId="0" applyNumberFormat="1" applyFont="1" applyFill="1" applyBorder="1" applyAlignment="1">
      <alignment vertical="center"/>
    </xf>
    <xf numFmtId="0" fontId="13" fillId="6" borderId="12" xfId="0" applyNumberFormat="1" applyFont="1" applyFill="1" applyBorder="1" applyAlignment="1">
      <alignment vertical="center"/>
    </xf>
    <xf numFmtId="0" fontId="3" fillId="0" borderId="0" xfId="0" applyFont="1" applyBorder="1" applyAlignment="1">
      <alignment horizontal="left" vertical="center"/>
    </xf>
    <xf numFmtId="0" fontId="13" fillId="0" borderId="0" xfId="0" applyNumberFormat="1" applyFont="1" applyFill="1" applyBorder="1" applyAlignment="1">
      <alignment vertical="center"/>
    </xf>
    <xf numFmtId="0" fontId="13" fillId="0" borderId="0" xfId="0" applyNumberFormat="1" applyFont="1" applyAlignment="1">
      <alignment vertical="center"/>
    </xf>
    <xf numFmtId="0" fontId="13" fillId="3" borderId="11" xfId="0" applyNumberFormat="1" applyFont="1" applyFill="1" applyBorder="1" applyAlignment="1">
      <alignment vertical="center" wrapText="1"/>
    </xf>
    <xf numFmtId="0" fontId="13" fillId="6" borderId="12" xfId="0" applyNumberFormat="1" applyFont="1" applyFill="1" applyBorder="1" applyAlignment="1">
      <alignment vertical="center" wrapText="1"/>
    </xf>
    <xf numFmtId="0" fontId="13" fillId="6" borderId="11" xfId="0" applyNumberFormat="1" applyFont="1" applyFill="1" applyBorder="1" applyAlignment="1">
      <alignment vertical="center"/>
    </xf>
    <xf numFmtId="0" fontId="13" fillId="6" borderId="11" xfId="0" applyNumberFormat="1" applyFont="1" applyFill="1" applyBorder="1" applyAlignment="1">
      <alignment vertical="center" wrapText="1"/>
    </xf>
    <xf numFmtId="0" fontId="13" fillId="6" borderId="13" xfId="0" applyNumberFormat="1" applyFont="1" applyFill="1" applyBorder="1" applyAlignment="1">
      <alignment vertical="center"/>
    </xf>
    <xf numFmtId="0" fontId="13" fillId="6" borderId="14" xfId="0" applyNumberFormat="1" applyFont="1" applyFill="1" applyBorder="1" applyAlignment="1">
      <alignment vertical="center"/>
    </xf>
    <xf numFmtId="0" fontId="4" fillId="0" borderId="0" xfId="0" applyFont="1" applyAlignment="1">
      <alignment vertical="center"/>
    </xf>
    <xf numFmtId="0" fontId="4" fillId="0" borderId="0" xfId="0" applyFont="1" applyFill="1" applyAlignment="1">
      <alignment vertical="center"/>
    </xf>
    <xf numFmtId="0" fontId="4" fillId="0" borderId="0" xfId="0" applyNumberFormat="1" applyFont="1" applyAlignment="1">
      <alignment vertical="center"/>
    </xf>
    <xf numFmtId="2" fontId="13" fillId="0" borderId="0" xfId="0" applyNumberFormat="1" applyFont="1" applyAlignment="1">
      <alignment vertical="center"/>
    </xf>
    <xf numFmtId="0" fontId="20" fillId="0" borderId="0" xfId="0" applyFont="1" applyFill="1" applyAlignment="1">
      <alignment vertical="center"/>
    </xf>
    <xf numFmtId="0" fontId="20" fillId="9" borderId="0" xfId="0" applyFont="1" applyFill="1" applyBorder="1" applyAlignment="1">
      <alignment vertical="center"/>
    </xf>
    <xf numFmtId="0" fontId="2" fillId="5" borderId="22" xfId="0" applyFont="1" applyFill="1" applyBorder="1" applyAlignment="1">
      <alignment horizontal="center" vertical="center"/>
    </xf>
    <xf numFmtId="0" fontId="2" fillId="7" borderId="23" xfId="0" applyFont="1" applyFill="1" applyBorder="1" applyAlignment="1">
      <alignment horizontal="center" vertical="center"/>
    </xf>
    <xf numFmtId="0" fontId="2" fillId="7" borderId="24" xfId="0" applyFont="1" applyFill="1" applyBorder="1" applyAlignment="1">
      <alignment horizontal="center" vertical="center"/>
    </xf>
    <xf numFmtId="0" fontId="2" fillId="5" borderId="25" xfId="0" applyFont="1" applyFill="1" applyBorder="1" applyAlignment="1">
      <alignment horizontal="center" vertical="center"/>
    </xf>
    <xf numFmtId="0" fontId="21" fillId="7" borderId="26" xfId="0" applyFont="1" applyFill="1" applyBorder="1" applyAlignment="1">
      <alignment vertical="center"/>
    </xf>
    <xf numFmtId="0" fontId="21" fillId="7" borderId="27" xfId="0" applyFont="1" applyFill="1" applyBorder="1" applyAlignment="1">
      <alignment vertical="center"/>
    </xf>
    <xf numFmtId="0" fontId="2" fillId="5" borderId="28" xfId="0" applyFont="1" applyFill="1" applyBorder="1" applyAlignment="1">
      <alignment horizontal="center" vertical="center" wrapText="1"/>
    </xf>
    <xf numFmtId="0" fontId="2" fillId="7" borderId="29" xfId="0" applyFont="1" applyFill="1" applyBorder="1" applyAlignment="1">
      <alignment vertical="center"/>
    </xf>
    <xf numFmtId="0" fontId="2" fillId="7" borderId="30" xfId="0" applyFont="1" applyFill="1" applyBorder="1" applyAlignment="1">
      <alignment vertical="center"/>
    </xf>
    <xf numFmtId="0" fontId="21" fillId="7" borderId="26" xfId="0" applyFont="1" applyFill="1" applyBorder="1" applyAlignment="1">
      <alignment horizontal="left" vertical="center"/>
    </xf>
    <xf numFmtId="0" fontId="21" fillId="7" borderId="27" xfId="0" applyFont="1" applyFill="1" applyBorder="1" applyAlignment="1">
      <alignment horizontal="left" vertical="center"/>
    </xf>
    <xf numFmtId="0" fontId="3" fillId="7" borderId="26" xfId="0" applyFont="1" applyFill="1" applyBorder="1" applyAlignment="1">
      <alignment vertical="center" wrapText="1"/>
    </xf>
    <xf numFmtId="0" fontId="3" fillId="7" borderId="27" xfId="0" applyFont="1" applyFill="1" applyBorder="1" applyAlignment="1">
      <alignment vertical="center" wrapText="1"/>
    </xf>
    <xf numFmtId="0" fontId="2" fillId="5" borderId="28" xfId="0" applyFont="1" applyFill="1" applyBorder="1" applyAlignment="1">
      <alignment horizontal="center" vertical="center"/>
    </xf>
    <xf numFmtId="0" fontId="2" fillId="7" borderId="29" xfId="0" applyFont="1" applyFill="1" applyBorder="1" applyAlignment="1">
      <alignment horizontal="center" vertical="center"/>
    </xf>
    <xf numFmtId="0" fontId="3" fillId="7" borderId="29" xfId="0" applyFont="1" applyFill="1" applyBorder="1" applyAlignment="1">
      <alignment vertical="center" wrapText="1"/>
    </xf>
    <xf numFmtId="0" fontId="2" fillId="7" borderId="30" xfId="0" applyFont="1" applyFill="1" applyBorder="1" applyAlignment="1">
      <alignment horizontal="center" vertical="center"/>
    </xf>
    <xf numFmtId="0" fontId="3" fillId="7" borderId="30" xfId="0" applyFont="1" applyFill="1" applyBorder="1" applyAlignment="1">
      <alignment vertical="center"/>
    </xf>
    <xf numFmtId="0" fontId="2" fillId="7" borderId="29" xfId="0" applyFont="1" applyFill="1" applyBorder="1" applyAlignment="1">
      <alignment horizontal="center" vertical="center" wrapText="1"/>
    </xf>
    <xf numFmtId="0" fontId="2" fillId="7" borderId="29" xfId="0" applyFont="1" applyFill="1" applyBorder="1" applyAlignment="1">
      <alignment vertical="center" wrapText="1"/>
    </xf>
    <xf numFmtId="0" fontId="3" fillId="7" borderId="29" xfId="0" applyFont="1" applyFill="1" applyBorder="1" applyAlignment="1">
      <alignment horizontal="left" vertical="center"/>
    </xf>
    <xf numFmtId="0" fontId="3" fillId="7" borderId="29" xfId="0" applyFont="1" applyFill="1" applyBorder="1" applyAlignment="1">
      <alignment horizontal="left" vertical="center" wrapText="1"/>
    </xf>
    <xf numFmtId="0" fontId="2" fillId="7" borderId="30" xfId="0" applyFont="1" applyFill="1" applyBorder="1" applyAlignment="1">
      <alignment horizontal="center" vertical="center" wrapText="1"/>
    </xf>
    <xf numFmtId="0" fontId="2" fillId="7" borderId="30" xfId="0" applyFont="1" applyFill="1" applyBorder="1" applyAlignment="1">
      <alignment vertical="center" wrapText="1"/>
    </xf>
    <xf numFmtId="0" fontId="3" fillId="7" borderId="30" xfId="0" applyFont="1" applyFill="1" applyBorder="1" applyAlignment="1">
      <alignment horizontal="left" vertical="center"/>
    </xf>
    <xf numFmtId="0" fontId="18" fillId="8" borderId="6" xfId="2" applyFont="1" applyFill="1" applyBorder="1" applyProtection="1"/>
    <xf numFmtId="0" fontId="14" fillId="10" borderId="2" xfId="0" applyFont="1" applyFill="1" applyBorder="1" applyAlignment="1">
      <alignment horizontal="center" vertical="center" wrapText="1"/>
    </xf>
    <xf numFmtId="0" fontId="24" fillId="0" borderId="0" xfId="0" applyFont="1" applyProtection="1">
      <protection locked="0"/>
    </xf>
    <xf numFmtId="0" fontId="2" fillId="0" borderId="6" xfId="2" applyFont="1" applyBorder="1" applyAlignment="1" applyProtection="1">
      <alignment vertical="top"/>
      <protection locked="0"/>
    </xf>
    <xf numFmtId="0" fontId="2" fillId="0" borderId="37" xfId="2" applyFont="1" applyBorder="1" applyAlignment="1" applyProtection="1">
      <alignment vertical="top"/>
      <protection locked="0"/>
    </xf>
    <xf numFmtId="0" fontId="1" fillId="0" borderId="0" xfId="0" applyFont="1" applyProtection="1">
      <protection locked="0"/>
    </xf>
    <xf numFmtId="0" fontId="24" fillId="0" borderId="0" xfId="0" applyFont="1" applyAlignment="1" applyProtection="1">
      <alignment horizontal="center"/>
      <protection locked="0"/>
    </xf>
    <xf numFmtId="0" fontId="26" fillId="8" borderId="0" xfId="0" applyFont="1" applyFill="1" applyProtection="1"/>
    <xf numFmtId="0" fontId="26" fillId="8" borderId="6" xfId="0" applyFont="1" applyFill="1" applyBorder="1" applyProtection="1"/>
    <xf numFmtId="0" fontId="29" fillId="0" borderId="0" xfId="0" applyFont="1" applyAlignment="1" applyProtection="1">
      <alignment horizontal="center"/>
      <protection locked="0"/>
    </xf>
    <xf numFmtId="9" fontId="27" fillId="16" borderId="1" xfId="0" applyNumberFormat="1" applyFont="1" applyFill="1" applyBorder="1" applyAlignment="1" applyProtection="1">
      <alignment horizontal="center" vertical="center"/>
      <protection locked="0"/>
    </xf>
    <xf numFmtId="9" fontId="27" fillId="17" borderId="1" xfId="0" applyNumberFormat="1" applyFont="1" applyFill="1" applyBorder="1" applyAlignment="1" applyProtection="1">
      <alignment horizontal="center" vertical="center"/>
      <protection locked="0"/>
    </xf>
    <xf numFmtId="0" fontId="5" fillId="0" borderId="11" xfId="2" applyFont="1" applyFill="1" applyBorder="1" applyAlignment="1" applyProtection="1">
      <alignment vertical="center" wrapText="1"/>
      <protection locked="0"/>
    </xf>
    <xf numFmtId="0" fontId="3" fillId="0" borderId="11" xfId="2" applyFont="1" applyFill="1" applyBorder="1" applyAlignment="1" applyProtection="1">
      <alignment vertical="center" wrapText="1"/>
      <protection locked="0"/>
    </xf>
    <xf numFmtId="0" fontId="3" fillId="0" borderId="11" xfId="2" applyFont="1" applyFill="1" applyBorder="1" applyAlignment="1" applyProtection="1">
      <alignment horizontal="center" vertical="center" wrapText="1"/>
      <protection locked="0"/>
    </xf>
    <xf numFmtId="0" fontId="5" fillId="0" borderId="11" xfId="2" applyFont="1" applyFill="1" applyBorder="1" applyAlignment="1" applyProtection="1">
      <alignment horizontal="left" vertical="center" wrapText="1"/>
      <protection locked="0"/>
    </xf>
    <xf numFmtId="0" fontId="3" fillId="0" borderId="11" xfId="2" applyFont="1" applyFill="1" applyBorder="1" applyAlignment="1" applyProtection="1">
      <alignment horizontal="left" vertical="center" wrapText="1"/>
      <protection locked="0"/>
    </xf>
    <xf numFmtId="0" fontId="3" fillId="0" borderId="11" xfId="2" applyFont="1" applyFill="1" applyBorder="1" applyAlignment="1" applyProtection="1">
      <alignment horizontal="justify" vertical="top" wrapText="1"/>
      <protection locked="0"/>
    </xf>
    <xf numFmtId="0" fontId="0" fillId="0" borderId="11" xfId="0" applyBorder="1"/>
    <xf numFmtId="9" fontId="27" fillId="17" borderId="38" xfId="0" applyNumberFormat="1" applyFont="1" applyFill="1" applyBorder="1" applyAlignment="1" applyProtection="1">
      <alignment vertical="center"/>
      <protection locked="0"/>
    </xf>
    <xf numFmtId="9" fontId="27" fillId="17" borderId="37" xfId="0" applyNumberFormat="1" applyFont="1" applyFill="1" applyBorder="1" applyAlignment="1" applyProtection="1">
      <alignment vertical="center"/>
      <protection locked="0"/>
    </xf>
    <xf numFmtId="9" fontId="27" fillId="16" borderId="38" xfId="0" applyNumberFormat="1" applyFont="1" applyFill="1" applyBorder="1" applyAlignment="1" applyProtection="1">
      <alignment vertical="center"/>
      <protection locked="0"/>
    </xf>
    <xf numFmtId="9" fontId="27" fillId="16" borderId="37" xfId="0" applyNumberFormat="1" applyFont="1" applyFill="1" applyBorder="1" applyAlignment="1" applyProtection="1">
      <alignment vertical="center"/>
      <protection locked="0"/>
    </xf>
    <xf numFmtId="9" fontId="27" fillId="15" borderId="5" xfId="0" applyNumberFormat="1" applyFont="1" applyFill="1" applyBorder="1" applyAlignment="1" applyProtection="1">
      <alignment vertical="center"/>
      <protection locked="0"/>
    </xf>
    <xf numFmtId="9" fontId="27" fillId="15" borderId="44" xfId="0" applyNumberFormat="1" applyFont="1" applyFill="1" applyBorder="1" applyAlignment="1" applyProtection="1">
      <alignment vertical="center"/>
      <protection locked="0"/>
    </xf>
    <xf numFmtId="9" fontId="27" fillId="15" borderId="2" xfId="0" applyNumberFormat="1" applyFont="1" applyFill="1" applyBorder="1" applyAlignment="1" applyProtection="1">
      <alignment horizontal="center" vertical="center"/>
      <protection locked="0"/>
    </xf>
    <xf numFmtId="0" fontId="3" fillId="0" borderId="11" xfId="2" applyFont="1" applyFill="1" applyBorder="1" applyAlignment="1" applyProtection="1">
      <alignment horizontal="justify" vertical="center" wrapText="1"/>
      <protection locked="0"/>
    </xf>
    <xf numFmtId="0" fontId="5" fillId="9" borderId="11" xfId="2" applyFont="1" applyFill="1" applyBorder="1" applyAlignment="1" applyProtection="1">
      <alignment horizontal="center" vertical="center" wrapText="1"/>
    </xf>
    <xf numFmtId="0" fontId="5" fillId="7" borderId="11" xfId="2" applyFont="1" applyFill="1" applyBorder="1" applyAlignment="1" applyProtection="1">
      <alignment vertical="center" wrapText="1"/>
    </xf>
    <xf numFmtId="9" fontId="3" fillId="0" borderId="11" xfId="2" applyNumberFormat="1" applyFont="1" applyFill="1" applyBorder="1" applyAlignment="1" applyProtection="1">
      <alignment vertical="center" wrapText="1"/>
      <protection locked="0"/>
    </xf>
    <xf numFmtId="9" fontId="3" fillId="0" borderId="11" xfId="2" applyNumberFormat="1" applyFont="1" applyFill="1" applyBorder="1" applyAlignment="1" applyProtection="1">
      <alignment vertical="center" wrapText="1"/>
    </xf>
    <xf numFmtId="9" fontId="9" fillId="9" borderId="11" xfId="2" applyNumberFormat="1" applyFont="1" applyFill="1" applyBorder="1" applyAlignment="1" applyProtection="1">
      <alignment vertical="center" wrapText="1"/>
      <protection locked="0"/>
    </xf>
    <xf numFmtId="0" fontId="3" fillId="0" borderId="11" xfId="2" applyFont="1" applyFill="1" applyBorder="1" applyAlignment="1" applyProtection="1">
      <alignment horizontal="center" vertical="center" wrapText="1"/>
    </xf>
    <xf numFmtId="9" fontId="5" fillId="0" borderId="11" xfId="2" applyNumberFormat="1" applyFont="1" applyFill="1" applyBorder="1" applyAlignment="1" applyProtection="1">
      <alignment vertical="center" wrapText="1"/>
      <protection locked="0"/>
    </xf>
    <xf numFmtId="0" fontId="24" fillId="0" borderId="11" xfId="0" applyFont="1" applyBorder="1" applyProtection="1">
      <protection locked="0"/>
    </xf>
    <xf numFmtId="0" fontId="30" fillId="0" borderId="11" xfId="2" applyFont="1" applyFill="1" applyBorder="1" applyAlignment="1" applyProtection="1">
      <alignment horizontal="center" vertical="center" wrapText="1"/>
      <protection locked="0"/>
    </xf>
    <xf numFmtId="0" fontId="31" fillId="0" borderId="11" xfId="2" applyFont="1" applyFill="1" applyBorder="1" applyAlignment="1" applyProtection="1">
      <alignment horizontal="center" vertical="center" wrapText="1"/>
      <protection locked="0"/>
    </xf>
    <xf numFmtId="0" fontId="32" fillId="0" borderId="11" xfId="2" applyFont="1" applyFill="1" applyBorder="1" applyAlignment="1" applyProtection="1">
      <alignment horizontal="center" vertical="center" wrapText="1"/>
      <protection locked="0"/>
    </xf>
    <xf numFmtId="0" fontId="31" fillId="0" borderId="11" xfId="2" applyFont="1" applyFill="1" applyBorder="1" applyAlignment="1" applyProtection="1">
      <alignment vertical="center" wrapText="1"/>
      <protection locked="0"/>
    </xf>
    <xf numFmtId="0" fontId="2" fillId="12" borderId="6" xfId="2" applyFont="1" applyFill="1" applyBorder="1" applyAlignment="1" applyProtection="1">
      <alignment horizontal="center" vertical="center" wrapText="1"/>
    </xf>
    <xf numFmtId="0" fontId="3" fillId="0" borderId="9" xfId="2" applyFont="1" applyFill="1" applyBorder="1" applyAlignment="1" applyProtection="1">
      <alignment horizontal="center" vertical="center" wrapText="1"/>
      <protection locked="0"/>
    </xf>
    <xf numFmtId="0" fontId="32" fillId="0" borderId="9" xfId="2" applyFont="1" applyFill="1" applyBorder="1" applyAlignment="1" applyProtection="1">
      <alignment horizontal="center" vertical="center" wrapText="1"/>
      <protection locked="0"/>
    </xf>
    <xf numFmtId="0" fontId="30" fillId="0" borderId="9" xfId="2" applyFont="1" applyFill="1" applyBorder="1" applyAlignment="1" applyProtection="1">
      <alignment horizontal="center" vertical="center" wrapText="1"/>
      <protection locked="0"/>
    </xf>
    <xf numFmtId="0" fontId="0" fillId="9" borderId="0" xfId="0" applyFill="1"/>
    <xf numFmtId="0" fontId="2" fillId="0" borderId="0" xfId="2" applyFont="1" applyFill="1" applyBorder="1" applyAlignment="1" applyProtection="1">
      <alignment horizontal="center" vertical="center" wrapText="1"/>
    </xf>
    <xf numFmtId="0" fontId="6" fillId="0" borderId="66" xfId="2" applyFont="1" applyFill="1" applyBorder="1" applyAlignment="1" applyProtection="1">
      <alignment horizontal="center" vertical="center" textRotation="90" wrapText="1"/>
    </xf>
    <xf numFmtId="0" fontId="33" fillId="0" borderId="11" xfId="0" applyFont="1" applyBorder="1" applyProtection="1">
      <protection locked="0"/>
    </xf>
    <xf numFmtId="0" fontId="2" fillId="0" borderId="47" xfId="2" applyFont="1" applyFill="1" applyBorder="1" applyAlignment="1" applyProtection="1">
      <alignment horizontal="center" vertical="center" wrapText="1"/>
    </xf>
    <xf numFmtId="0" fontId="2" fillId="0" borderId="47" xfId="2" applyFont="1" applyFill="1" applyBorder="1" applyAlignment="1" applyProtection="1">
      <alignment horizontal="center" vertical="center" textRotation="90" wrapText="1"/>
    </xf>
    <xf numFmtId="0" fontId="2" fillId="0" borderId="67" xfId="2" applyFont="1" applyFill="1" applyBorder="1" applyAlignment="1" applyProtection="1">
      <alignment horizontal="center" vertical="center" wrapText="1"/>
    </xf>
    <xf numFmtId="0" fontId="5" fillId="0" borderId="9" xfId="2" applyFont="1" applyFill="1" applyBorder="1" applyAlignment="1" applyProtection="1">
      <alignment vertical="center" wrapText="1"/>
      <protection locked="0"/>
    </xf>
    <xf numFmtId="0" fontId="3" fillId="0" borderId="9" xfId="2" applyFont="1" applyFill="1" applyBorder="1" applyAlignment="1" applyProtection="1">
      <alignment vertical="center" wrapText="1"/>
      <protection locked="0"/>
    </xf>
    <xf numFmtId="0" fontId="5" fillId="0" borderId="9" xfId="2" applyFont="1" applyFill="1" applyBorder="1" applyAlignment="1" applyProtection="1">
      <alignment horizontal="left" vertical="center" wrapText="1"/>
      <protection locked="0"/>
    </xf>
    <xf numFmtId="0" fontId="3" fillId="0" borderId="9" xfId="2" applyFont="1" applyFill="1" applyBorder="1" applyAlignment="1" applyProtection="1">
      <alignment horizontal="justify" vertical="center" wrapText="1"/>
      <protection locked="0"/>
    </xf>
    <xf numFmtId="0" fontId="3" fillId="0" borderId="9" xfId="2" applyFont="1" applyFill="1" applyBorder="1" applyAlignment="1" applyProtection="1">
      <alignment horizontal="justify" vertical="top" wrapText="1"/>
      <protection locked="0"/>
    </xf>
    <xf numFmtId="0" fontId="30" fillId="0" borderId="68" xfId="2" applyFont="1" applyFill="1" applyBorder="1" applyAlignment="1" applyProtection="1">
      <alignment horizontal="center" vertical="center" wrapText="1"/>
      <protection locked="0"/>
    </xf>
    <xf numFmtId="0" fontId="31" fillId="0" borderId="68" xfId="2" applyFont="1" applyFill="1" applyBorder="1" applyAlignment="1" applyProtection="1">
      <alignment horizontal="center" vertical="center" wrapText="1"/>
      <protection locked="0"/>
    </xf>
    <xf numFmtId="0" fontId="6" fillId="0" borderId="68" xfId="2" applyFont="1" applyFill="1" applyBorder="1" applyAlignment="1" applyProtection="1">
      <alignment horizontal="center" vertical="center" textRotation="90" wrapText="1"/>
    </xf>
    <xf numFmtId="0" fontId="2" fillId="0" borderId="68" xfId="2" applyFont="1" applyFill="1" applyBorder="1" applyAlignment="1" applyProtection="1">
      <alignment horizontal="center" vertical="center" wrapText="1"/>
    </xf>
    <xf numFmtId="0" fontId="2" fillId="0" borderId="68" xfId="2" applyFont="1" applyFill="1" applyBorder="1" applyAlignment="1" applyProtection="1">
      <alignment horizontal="center" vertical="center" textRotation="90" wrapText="1"/>
    </xf>
    <xf numFmtId="0" fontId="3" fillId="0" borderId="68" xfId="2" applyFont="1" applyFill="1" applyBorder="1" applyAlignment="1" applyProtection="1">
      <alignment horizontal="justify" vertical="center" wrapText="1"/>
      <protection locked="0"/>
    </xf>
    <xf numFmtId="0" fontId="3" fillId="0" borderId="68" xfId="2" applyFont="1" applyFill="1" applyBorder="1" applyAlignment="1" applyProtection="1">
      <alignment vertical="center" wrapText="1"/>
      <protection locked="0"/>
    </xf>
    <xf numFmtId="0" fontId="30" fillId="0" borderId="69" xfId="2" applyFont="1" applyFill="1" applyBorder="1" applyAlignment="1" applyProtection="1">
      <alignment horizontal="center" vertical="center" wrapText="1"/>
      <protection locked="0"/>
    </xf>
    <xf numFmtId="0" fontId="31" fillId="0" borderId="69" xfId="2" applyFont="1" applyFill="1" applyBorder="1" applyAlignment="1" applyProtection="1">
      <alignment horizontal="center" vertical="center" wrapText="1"/>
      <protection locked="0"/>
    </xf>
    <xf numFmtId="0" fontId="6" fillId="0" borderId="69" xfId="2" applyFont="1" applyFill="1" applyBorder="1" applyAlignment="1" applyProtection="1">
      <alignment horizontal="center" vertical="center" textRotation="90" wrapText="1"/>
    </xf>
    <xf numFmtId="0" fontId="2" fillId="0" borderId="69" xfId="2" applyFont="1" applyFill="1" applyBorder="1" applyAlignment="1" applyProtection="1">
      <alignment horizontal="center" vertical="center" wrapText="1"/>
    </xf>
    <xf numFmtId="0" fontId="2" fillId="0" borderId="69" xfId="2" applyFont="1" applyFill="1" applyBorder="1" applyAlignment="1" applyProtection="1">
      <alignment horizontal="center" vertical="center" textRotation="90" wrapText="1"/>
    </xf>
    <xf numFmtId="0" fontId="3" fillId="0" borderId="69" xfId="2" applyFont="1" applyFill="1" applyBorder="1" applyAlignment="1" applyProtection="1">
      <alignment horizontal="justify" vertical="center" wrapText="1"/>
      <protection locked="0"/>
    </xf>
    <xf numFmtId="0" fontId="3" fillId="0" borderId="69" xfId="2" applyFont="1" applyFill="1" applyBorder="1" applyAlignment="1" applyProtection="1">
      <alignment vertical="center" wrapText="1"/>
      <protection locked="0"/>
    </xf>
    <xf numFmtId="0" fontId="34" fillId="0" borderId="0" xfId="0" applyFont="1" applyAlignment="1">
      <alignment vertical="center"/>
    </xf>
    <xf numFmtId="0" fontId="23" fillId="0" borderId="0" xfId="0" applyFont="1" applyAlignment="1">
      <alignment vertical="center"/>
    </xf>
    <xf numFmtId="0" fontId="32" fillId="0" borderId="41" xfId="2" applyFont="1" applyFill="1" applyBorder="1" applyAlignment="1" applyProtection="1">
      <alignment vertical="center" wrapText="1"/>
      <protection locked="0"/>
    </xf>
    <xf numFmtId="0" fontId="3" fillId="0" borderId="41" xfId="2" applyFont="1" applyFill="1" applyBorder="1" applyAlignment="1" applyProtection="1">
      <alignment vertical="center" wrapText="1"/>
      <protection locked="0"/>
    </xf>
    <xf numFmtId="0" fontId="32" fillId="0" borderId="63" xfId="2" applyFont="1" applyFill="1" applyBorder="1" applyAlignment="1" applyProtection="1">
      <alignment vertical="center" wrapText="1"/>
      <protection locked="0"/>
    </xf>
    <xf numFmtId="0" fontId="3" fillId="0" borderId="63" xfId="2" applyFont="1" applyFill="1" applyBorder="1" applyAlignment="1" applyProtection="1">
      <alignment vertical="center" wrapText="1"/>
      <protection locked="0"/>
    </xf>
    <xf numFmtId="0" fontId="31" fillId="0" borderId="9" xfId="2" applyFont="1" applyFill="1" applyBorder="1" applyAlignment="1" applyProtection="1">
      <alignment vertical="center" wrapText="1"/>
      <protection locked="0"/>
    </xf>
    <xf numFmtId="0" fontId="32" fillId="0" borderId="9" xfId="2" applyFont="1" applyFill="1" applyBorder="1" applyAlignment="1" applyProtection="1">
      <alignment vertical="center" wrapText="1"/>
      <protection locked="0"/>
    </xf>
    <xf numFmtId="0" fontId="5" fillId="7" borderId="11" xfId="2" applyFont="1" applyFill="1" applyBorder="1" applyAlignment="1" applyProtection="1">
      <alignment horizontal="center" vertical="center" wrapText="1"/>
    </xf>
    <xf numFmtId="9" fontId="3" fillId="0" borderId="11" xfId="2" applyNumberFormat="1" applyFont="1" applyFill="1" applyBorder="1" applyAlignment="1" applyProtection="1">
      <alignment horizontal="center" vertical="center" wrapText="1"/>
      <protection locked="0"/>
    </xf>
    <xf numFmtId="9" fontId="3" fillId="0" borderId="11" xfId="2" applyNumberFormat="1" applyFont="1" applyFill="1" applyBorder="1" applyAlignment="1" applyProtection="1">
      <alignment horizontal="center" vertical="center" wrapText="1"/>
    </xf>
    <xf numFmtId="0" fontId="24" fillId="0" borderId="0" xfId="0" applyFont="1" applyFill="1" applyProtection="1">
      <protection locked="0"/>
    </xf>
    <xf numFmtId="0" fontId="2" fillId="9" borderId="0" xfId="2" applyFont="1" applyFill="1" applyBorder="1" applyAlignment="1" applyProtection="1">
      <alignment horizontal="center" vertical="center" wrapText="1"/>
    </xf>
    <xf numFmtId="0" fontId="35" fillId="9" borderId="66" xfId="2" applyFont="1" applyFill="1" applyBorder="1" applyAlignment="1" applyProtection="1">
      <alignment horizontal="center" vertical="center" wrapText="1"/>
    </xf>
    <xf numFmtId="0" fontId="31" fillId="0" borderId="9" xfId="2" applyFont="1" applyFill="1" applyBorder="1" applyAlignment="1" applyProtection="1">
      <alignment horizontal="center" vertical="center" wrapText="1"/>
      <protection locked="0"/>
    </xf>
    <xf numFmtId="0" fontId="5" fillId="9" borderId="9" xfId="2" applyFont="1" applyFill="1" applyBorder="1" applyAlignment="1" applyProtection="1">
      <alignment horizontal="center" vertical="center" wrapText="1"/>
    </xf>
    <xf numFmtId="0" fontId="5" fillId="7" borderId="9" xfId="2" applyFont="1" applyFill="1" applyBorder="1" applyAlignment="1" applyProtection="1">
      <alignment horizontal="center" vertical="center" wrapText="1"/>
    </xf>
    <xf numFmtId="9" fontId="3" fillId="0" borderId="9" xfId="2" applyNumberFormat="1" applyFont="1" applyFill="1" applyBorder="1" applyAlignment="1" applyProtection="1">
      <alignment horizontal="center" vertical="center" wrapText="1"/>
      <protection locked="0"/>
    </xf>
    <xf numFmtId="9" fontId="3" fillId="0" borderId="9" xfId="2" applyNumberFormat="1" applyFont="1" applyFill="1" applyBorder="1" applyAlignment="1" applyProtection="1">
      <alignment horizontal="center" vertical="center" wrapText="1"/>
    </xf>
    <xf numFmtId="0" fontId="3" fillId="0" borderId="9" xfId="2" applyFont="1" applyFill="1" applyBorder="1" applyAlignment="1" applyProtection="1">
      <alignment horizontal="center" vertical="center" wrapText="1"/>
    </xf>
    <xf numFmtId="9" fontId="5" fillId="0" borderId="9" xfId="2" applyNumberFormat="1" applyFont="1" applyFill="1" applyBorder="1" applyAlignment="1" applyProtection="1">
      <alignment vertical="center" wrapText="1"/>
      <protection locked="0"/>
    </xf>
    <xf numFmtId="0" fontId="35" fillId="9" borderId="11" xfId="2" applyFont="1" applyFill="1" applyBorder="1" applyAlignment="1" applyProtection="1">
      <alignment horizontal="center" vertical="center" wrapText="1"/>
    </xf>
    <xf numFmtId="0" fontId="2" fillId="9" borderId="11" xfId="2" applyFont="1" applyFill="1" applyBorder="1" applyAlignment="1" applyProtection="1">
      <alignment horizontal="center" vertical="center" wrapText="1"/>
    </xf>
    <xf numFmtId="0" fontId="2" fillId="9" borderId="11" xfId="2" applyFont="1" applyFill="1" applyBorder="1" applyAlignment="1" applyProtection="1">
      <alignment horizontal="center" vertical="center" textRotation="90" wrapText="1"/>
    </xf>
    <xf numFmtId="0" fontId="1" fillId="9" borderId="11" xfId="2" applyFont="1" applyFill="1" applyBorder="1" applyAlignment="1" applyProtection="1">
      <alignment horizontal="center" vertical="center" textRotation="90" wrapText="1"/>
    </xf>
    <xf numFmtId="0" fontId="35" fillId="0" borderId="9" xfId="2" applyFont="1" applyFill="1" applyBorder="1" applyAlignment="1" applyProtection="1">
      <alignment horizontal="center" vertical="center" wrapText="1"/>
      <protection locked="0"/>
    </xf>
    <xf numFmtId="0" fontId="36" fillId="0" borderId="9" xfId="2" applyFont="1" applyFill="1" applyBorder="1" applyAlignment="1" applyProtection="1">
      <alignment horizontal="center" vertical="center" wrapText="1"/>
      <protection locked="0"/>
    </xf>
    <xf numFmtId="0" fontId="35" fillId="0" borderId="11" xfId="2" applyFont="1" applyFill="1" applyBorder="1" applyAlignment="1" applyProtection="1">
      <alignment horizontal="center" vertical="center" wrapText="1"/>
      <protection locked="0"/>
    </xf>
    <xf numFmtId="0" fontId="36" fillId="0" borderId="11" xfId="2" applyFont="1" applyFill="1" applyBorder="1" applyAlignment="1" applyProtection="1">
      <alignment horizontal="center" vertical="center" wrapText="1"/>
      <protection locked="0"/>
    </xf>
    <xf numFmtId="0" fontId="35" fillId="0" borderId="63" xfId="2" applyFont="1" applyFill="1" applyBorder="1" applyAlignment="1" applyProtection="1">
      <alignment horizontal="center" vertical="center" wrapText="1"/>
      <protection locked="0"/>
    </xf>
    <xf numFmtId="0" fontId="36" fillId="0" borderId="41" xfId="2" applyFont="1" applyFill="1" applyBorder="1" applyAlignment="1" applyProtection="1">
      <alignment vertical="center" wrapText="1"/>
      <protection locked="0"/>
    </xf>
    <xf numFmtId="0" fontId="35" fillId="0" borderId="41" xfId="2" applyFont="1" applyFill="1" applyBorder="1" applyAlignment="1" applyProtection="1">
      <alignment vertical="center" wrapText="1"/>
      <protection locked="0"/>
    </xf>
    <xf numFmtId="0" fontId="36" fillId="0" borderId="63" xfId="2" applyFont="1" applyFill="1" applyBorder="1" applyAlignment="1" applyProtection="1">
      <alignment vertical="center" wrapText="1"/>
      <protection locked="0"/>
    </xf>
    <xf numFmtId="0" fontId="35" fillId="0" borderId="63" xfId="2" applyFont="1" applyFill="1" applyBorder="1" applyAlignment="1" applyProtection="1">
      <alignment vertical="center" wrapText="1"/>
      <protection locked="0"/>
    </xf>
    <xf numFmtId="0" fontId="36" fillId="0" borderId="9" xfId="2" applyFont="1" applyFill="1" applyBorder="1" applyAlignment="1" applyProtection="1">
      <alignment vertical="center" wrapText="1"/>
      <protection locked="0"/>
    </xf>
    <xf numFmtId="0" fontId="35" fillId="0" borderId="9" xfId="2" applyFont="1" applyFill="1" applyBorder="1" applyAlignment="1" applyProtection="1">
      <alignment vertical="center" wrapText="1"/>
      <protection locked="0"/>
    </xf>
    <xf numFmtId="0" fontId="1" fillId="9" borderId="11" xfId="2" applyFont="1" applyFill="1" applyBorder="1" applyAlignment="1" applyProtection="1">
      <alignment horizontal="center" vertical="center" wrapText="1"/>
    </xf>
    <xf numFmtId="0" fontId="1" fillId="0" borderId="0" xfId="2" applyFont="1" applyFill="1" applyBorder="1" applyAlignment="1" applyProtection="1">
      <alignment horizontal="center" vertical="center" wrapText="1"/>
    </xf>
    <xf numFmtId="0" fontId="1" fillId="0" borderId="2" xfId="2" applyFont="1" applyFill="1" applyBorder="1" applyAlignment="1" applyProtection="1">
      <alignment horizontal="center" vertical="center" wrapText="1"/>
    </xf>
    <xf numFmtId="0" fontId="3" fillId="9" borderId="11" xfId="2" applyFont="1" applyFill="1" applyBorder="1" applyAlignment="1" applyProtection="1">
      <alignment horizontal="center" vertical="center" wrapText="1"/>
    </xf>
    <xf numFmtId="0" fontId="35" fillId="9" borderId="9" xfId="2" applyFont="1" applyFill="1" applyBorder="1" applyAlignment="1" applyProtection="1">
      <alignment horizontal="center" vertical="center" wrapText="1"/>
    </xf>
    <xf numFmtId="0" fontId="1" fillId="9" borderId="0" xfId="2" applyFont="1" applyFill="1" applyBorder="1" applyAlignment="1" applyProtection="1">
      <alignment horizontal="center" vertical="center" wrapText="1"/>
    </xf>
    <xf numFmtId="0" fontId="2" fillId="9" borderId="9" xfId="2" applyFont="1" applyFill="1" applyBorder="1" applyAlignment="1" applyProtection="1">
      <alignment horizontal="center" vertical="center" wrapText="1"/>
    </xf>
    <xf numFmtId="0" fontId="2" fillId="9" borderId="9" xfId="2" applyFont="1" applyFill="1" applyBorder="1" applyAlignment="1" applyProtection="1">
      <alignment horizontal="center" vertical="center" textRotation="90" wrapText="1"/>
    </xf>
    <xf numFmtId="0" fontId="1" fillId="9" borderId="9" xfId="2" applyFont="1" applyFill="1" applyBorder="1" applyAlignment="1" applyProtection="1">
      <alignment horizontal="center" vertical="center" textRotation="90" wrapText="1"/>
    </xf>
    <xf numFmtId="0" fontId="1" fillId="9" borderId="9" xfId="2" applyFont="1" applyFill="1" applyBorder="1" applyAlignment="1" applyProtection="1">
      <alignment horizontal="center" vertical="center" wrapText="1"/>
    </xf>
    <xf numFmtId="0" fontId="1" fillId="0" borderId="47" xfId="2" applyFont="1" applyFill="1" applyBorder="1" applyAlignment="1" applyProtection="1">
      <alignment horizontal="center" vertical="center" wrapText="1"/>
    </xf>
    <xf numFmtId="0" fontId="1" fillId="0" borderId="47" xfId="2" applyFont="1" applyFill="1" applyBorder="1" applyAlignment="1" applyProtection="1">
      <alignment horizontal="center" vertical="center" textRotation="90" wrapText="1"/>
    </xf>
    <xf numFmtId="0" fontId="25" fillId="11" borderId="1" xfId="2" applyFont="1" applyFill="1" applyBorder="1" applyAlignment="1" applyProtection="1">
      <alignment horizontal="center" vertical="center" textRotation="90" wrapText="1"/>
    </xf>
    <xf numFmtId="0" fontId="25" fillId="11" borderId="3" xfId="2" applyFont="1" applyFill="1" applyBorder="1" applyAlignment="1" applyProtection="1">
      <alignment horizontal="center" vertical="center" textRotation="90" wrapText="1"/>
    </xf>
    <xf numFmtId="0" fontId="25" fillId="11" borderId="1" xfId="2" applyFont="1" applyFill="1" applyBorder="1" applyAlignment="1" applyProtection="1">
      <alignment horizontal="center" vertical="center" wrapText="1"/>
    </xf>
    <xf numFmtId="0" fontId="25" fillId="11" borderId="3" xfId="2" applyFont="1" applyFill="1" applyBorder="1" applyAlignment="1" applyProtection="1">
      <alignment horizontal="center" vertical="center" wrapText="1"/>
    </xf>
    <xf numFmtId="0" fontId="25" fillId="11" borderId="28" xfId="2" applyFont="1" applyFill="1" applyBorder="1" applyAlignment="1" applyProtection="1">
      <alignment horizontal="center" vertical="center" textRotation="90" wrapText="1"/>
    </xf>
    <xf numFmtId="0" fontId="25" fillId="11" borderId="17" xfId="2" applyFont="1" applyFill="1" applyBorder="1" applyAlignment="1" applyProtection="1">
      <alignment horizontal="center" vertical="center" textRotation="90" wrapText="1"/>
    </xf>
    <xf numFmtId="0" fontId="25" fillId="11" borderId="22" xfId="2" applyFont="1" applyFill="1" applyBorder="1" applyAlignment="1" applyProtection="1">
      <alignment horizontal="center" vertical="center" textRotation="90" wrapText="1"/>
    </xf>
    <xf numFmtId="0" fontId="25" fillId="11" borderId="65" xfId="2" applyFont="1" applyFill="1" applyBorder="1" applyAlignment="1" applyProtection="1">
      <alignment horizontal="center" vertical="center" textRotation="90" wrapText="1"/>
    </xf>
    <xf numFmtId="0" fontId="18" fillId="11" borderId="36" xfId="2" applyFont="1" applyFill="1" applyBorder="1" applyAlignment="1" applyProtection="1">
      <alignment horizontal="center" vertical="center" textRotation="90" wrapText="1"/>
    </xf>
    <xf numFmtId="0" fontId="18" fillId="11" borderId="64" xfId="2" applyFont="1" applyFill="1" applyBorder="1" applyAlignment="1" applyProtection="1">
      <alignment horizontal="center" vertical="center" textRotation="90" wrapText="1"/>
    </xf>
    <xf numFmtId="0" fontId="25" fillId="11" borderId="25" xfId="2" applyFont="1" applyFill="1" applyBorder="1" applyAlignment="1" applyProtection="1">
      <alignment horizontal="center" vertical="center" wrapText="1"/>
    </xf>
    <xf numFmtId="0" fontId="25" fillId="11" borderId="61" xfId="2" applyFont="1" applyFill="1" applyBorder="1" applyAlignment="1" applyProtection="1">
      <alignment horizontal="center" vertical="center" wrapText="1"/>
    </xf>
    <xf numFmtId="0" fontId="18" fillId="11" borderId="42" xfId="2" applyFont="1" applyFill="1" applyBorder="1" applyAlignment="1" applyProtection="1">
      <alignment horizontal="center" vertical="center" textRotation="90" wrapText="1"/>
    </xf>
    <xf numFmtId="0" fontId="18" fillId="11" borderId="19" xfId="2" applyFont="1" applyFill="1" applyBorder="1" applyAlignment="1" applyProtection="1">
      <alignment horizontal="center" vertical="center" textRotation="90" wrapText="1"/>
    </xf>
    <xf numFmtId="0" fontId="18" fillId="11" borderId="41" xfId="2" applyFont="1" applyFill="1" applyBorder="1" applyAlignment="1" applyProtection="1">
      <alignment horizontal="center" vertical="center" textRotation="90" wrapText="1"/>
    </xf>
    <xf numFmtId="0" fontId="18" fillId="11" borderId="63" xfId="2" applyFont="1" applyFill="1" applyBorder="1" applyAlignment="1" applyProtection="1">
      <alignment horizontal="center" vertical="center" textRotation="90" wrapText="1"/>
    </xf>
    <xf numFmtId="0" fontId="18" fillId="11" borderId="51" xfId="2" applyFont="1" applyFill="1" applyBorder="1" applyAlignment="1" applyProtection="1">
      <alignment horizontal="center" vertical="center" textRotation="90" wrapText="1"/>
    </xf>
    <xf numFmtId="0" fontId="18" fillId="11" borderId="20" xfId="2" applyFont="1" applyFill="1" applyBorder="1" applyAlignment="1" applyProtection="1">
      <alignment horizontal="center" vertical="center" textRotation="90" wrapText="1"/>
    </xf>
    <xf numFmtId="0" fontId="18" fillId="11" borderId="39" xfId="2" applyFont="1" applyFill="1" applyBorder="1" applyAlignment="1" applyProtection="1">
      <alignment horizontal="center" vertical="center" textRotation="90" wrapText="1"/>
    </xf>
    <xf numFmtId="0" fontId="18" fillId="11" borderId="58" xfId="2" applyFont="1" applyFill="1" applyBorder="1" applyAlignment="1" applyProtection="1">
      <alignment horizontal="center" vertical="center" textRotation="90" wrapText="1"/>
    </xf>
    <xf numFmtId="0" fontId="25" fillId="11" borderId="28" xfId="2" applyFont="1" applyFill="1" applyBorder="1" applyAlignment="1" applyProtection="1">
      <alignment horizontal="center" vertical="center" wrapText="1"/>
    </xf>
    <xf numFmtId="0" fontId="25" fillId="11" borderId="17" xfId="2" applyFont="1" applyFill="1" applyBorder="1" applyAlignment="1" applyProtection="1">
      <alignment horizontal="center" vertical="center" wrapText="1"/>
    </xf>
    <xf numFmtId="0" fontId="25" fillId="11" borderId="25" xfId="2" applyFont="1" applyFill="1" applyBorder="1" applyAlignment="1" applyProtection="1">
      <alignment horizontal="center" vertical="center" textRotation="90" wrapText="1"/>
    </xf>
    <xf numFmtId="0" fontId="25" fillId="11" borderId="61" xfId="2" applyFont="1" applyFill="1" applyBorder="1" applyAlignment="1" applyProtection="1">
      <alignment horizontal="center" vertical="center" textRotation="90" wrapText="1"/>
    </xf>
    <xf numFmtId="0" fontId="25" fillId="11" borderId="60" xfId="2" applyFont="1" applyFill="1" applyBorder="1" applyAlignment="1" applyProtection="1">
      <alignment horizontal="center" vertical="center" wrapText="1"/>
    </xf>
    <xf numFmtId="0" fontId="2" fillId="9" borderId="4" xfId="2" applyFont="1" applyFill="1" applyBorder="1" applyAlignment="1" applyProtection="1">
      <alignment horizontal="center" vertical="center" wrapText="1"/>
    </xf>
    <xf numFmtId="0" fontId="2" fillId="9" borderId="47" xfId="2" applyFont="1" applyFill="1" applyBorder="1" applyAlignment="1" applyProtection="1">
      <alignment horizontal="center" vertical="center" wrapText="1"/>
    </xf>
    <xf numFmtId="0" fontId="1" fillId="0" borderId="0" xfId="2" applyFont="1" applyBorder="1" applyAlignment="1" applyProtection="1">
      <alignment horizontal="center"/>
      <protection locked="0"/>
    </xf>
    <xf numFmtId="0" fontId="2" fillId="12" borderId="5" xfId="2" applyFont="1" applyFill="1" applyBorder="1" applyAlignment="1" applyProtection="1">
      <alignment horizontal="center" vertical="center" wrapText="1"/>
    </xf>
    <xf numFmtId="0" fontId="2" fillId="12" borderId="7" xfId="2" applyFont="1" applyFill="1" applyBorder="1" applyAlignment="1" applyProtection="1">
      <alignment horizontal="center" vertical="center" wrapText="1"/>
    </xf>
    <xf numFmtId="0" fontId="6" fillId="12" borderId="38" xfId="2" applyFont="1" applyFill="1" applyBorder="1" applyAlignment="1" applyProtection="1">
      <alignment horizontal="center" vertical="center" wrapText="1"/>
    </xf>
    <xf numFmtId="0" fontId="6" fillId="12" borderId="6" xfId="2" applyFont="1" applyFill="1" applyBorder="1" applyAlignment="1" applyProtection="1">
      <alignment horizontal="center" vertical="center" wrapText="1"/>
    </xf>
    <xf numFmtId="0" fontId="6" fillId="12" borderId="37" xfId="2" applyFont="1" applyFill="1" applyBorder="1" applyAlignment="1" applyProtection="1">
      <alignment horizontal="center" vertical="center" wrapText="1"/>
    </xf>
    <xf numFmtId="0" fontId="2" fillId="12" borderId="31" xfId="2" applyFont="1" applyFill="1" applyBorder="1" applyAlignment="1" applyProtection="1">
      <alignment horizontal="center" vertical="center" wrapText="1"/>
    </xf>
    <xf numFmtId="0" fontId="2" fillId="12" borderId="32" xfId="2" applyFont="1" applyFill="1" applyBorder="1" applyAlignment="1" applyProtection="1">
      <alignment horizontal="center" vertical="center" wrapText="1"/>
    </xf>
    <xf numFmtId="0" fontId="2" fillId="12" borderId="33" xfId="2" applyFont="1" applyFill="1" applyBorder="1" applyAlignment="1" applyProtection="1">
      <alignment horizontal="center" vertical="center" wrapText="1"/>
    </xf>
    <xf numFmtId="0" fontId="2" fillId="12" borderId="35" xfId="2" applyFont="1" applyFill="1" applyBorder="1" applyAlignment="1" applyProtection="1">
      <alignment horizontal="center" vertical="center" wrapText="1"/>
    </xf>
    <xf numFmtId="0" fontId="2" fillId="12" borderId="6" xfId="2" applyFont="1" applyFill="1" applyBorder="1" applyAlignment="1" applyProtection="1">
      <alignment horizontal="center" vertical="center" wrapText="1"/>
    </xf>
    <xf numFmtId="0" fontId="2" fillId="12" borderId="37" xfId="2" applyFont="1" applyFill="1" applyBorder="1" applyAlignment="1" applyProtection="1">
      <alignment horizontal="center" vertical="center" wrapText="1"/>
    </xf>
    <xf numFmtId="0" fontId="2" fillId="13" borderId="38" xfId="2" applyFont="1" applyFill="1" applyBorder="1" applyAlignment="1" applyProtection="1">
      <alignment horizontal="center" vertical="center" wrapText="1"/>
    </xf>
    <xf numFmtId="0" fontId="2" fillId="13" borderId="6" xfId="2" applyFont="1" applyFill="1" applyBorder="1" applyAlignment="1" applyProtection="1">
      <alignment horizontal="center" vertical="center" wrapText="1"/>
    </xf>
    <xf numFmtId="0" fontId="2" fillId="13" borderId="37" xfId="2" applyFont="1" applyFill="1" applyBorder="1" applyAlignment="1" applyProtection="1">
      <alignment horizontal="center" vertical="center" wrapText="1"/>
    </xf>
    <xf numFmtId="0" fontId="2" fillId="12" borderId="4" xfId="2" applyFont="1" applyFill="1" applyBorder="1" applyAlignment="1" applyProtection="1">
      <alignment horizontal="center" vertical="center" wrapText="1"/>
    </xf>
    <xf numFmtId="0" fontId="2" fillId="12" borderId="43" xfId="2" applyFont="1" applyFill="1" applyBorder="1" applyAlignment="1" applyProtection="1">
      <alignment horizontal="center" vertical="center" wrapText="1"/>
    </xf>
    <xf numFmtId="0" fontId="2" fillId="12" borderId="45" xfId="2" applyFont="1" applyFill="1" applyBorder="1" applyAlignment="1" applyProtection="1">
      <alignment horizontal="center" vertical="center" wrapText="1"/>
    </xf>
    <xf numFmtId="0" fontId="2" fillId="12" borderId="46" xfId="2" applyFont="1" applyFill="1" applyBorder="1" applyAlignment="1" applyProtection="1">
      <alignment horizontal="center" vertical="center" wrapText="1"/>
    </xf>
    <xf numFmtId="0" fontId="2" fillId="13" borderId="31" xfId="2" applyFont="1" applyFill="1" applyBorder="1" applyAlignment="1" applyProtection="1">
      <alignment horizontal="center" vertical="center" wrapText="1"/>
    </xf>
    <xf numFmtId="0" fontId="2" fillId="13" borderId="32" xfId="2" applyFont="1" applyFill="1" applyBorder="1" applyAlignment="1" applyProtection="1">
      <alignment horizontal="center" vertical="center" wrapText="1"/>
    </xf>
    <xf numFmtId="0" fontId="2" fillId="13" borderId="33" xfId="2" applyFont="1" applyFill="1" applyBorder="1" applyAlignment="1" applyProtection="1">
      <alignment horizontal="center" vertical="center" wrapText="1"/>
    </xf>
    <xf numFmtId="0" fontId="2" fillId="13" borderId="35" xfId="2" applyFont="1" applyFill="1" applyBorder="1" applyAlignment="1" applyProtection="1">
      <alignment horizontal="center" vertical="center" wrapText="1"/>
    </xf>
    <xf numFmtId="0" fontId="2" fillId="12" borderId="38" xfId="2" applyFont="1" applyFill="1" applyBorder="1" applyAlignment="1" applyProtection="1">
      <alignment horizontal="center" vertical="center" wrapText="1"/>
    </xf>
    <xf numFmtId="0" fontId="2" fillId="13" borderId="1" xfId="2" applyFont="1" applyFill="1" applyBorder="1" applyAlignment="1" applyProtection="1">
      <alignment horizontal="center" vertical="center" wrapText="1"/>
    </xf>
    <xf numFmtId="0" fontId="25" fillId="11" borderId="4" xfId="2" applyFont="1" applyFill="1" applyBorder="1" applyAlignment="1" applyProtection="1">
      <alignment horizontal="center" vertical="center" wrapText="1"/>
    </xf>
    <xf numFmtId="0" fontId="25" fillId="11" borderId="43" xfId="2" applyFont="1" applyFill="1" applyBorder="1" applyAlignment="1" applyProtection="1">
      <alignment horizontal="center" vertical="center" wrapText="1"/>
    </xf>
    <xf numFmtId="0" fontId="25" fillId="11" borderId="45" xfId="2" applyFont="1" applyFill="1" applyBorder="1" applyAlignment="1" applyProtection="1">
      <alignment horizontal="center" vertical="center" wrapText="1"/>
    </xf>
    <xf numFmtId="0" fontId="25" fillId="11" borderId="46" xfId="2" applyFont="1" applyFill="1" applyBorder="1" applyAlignment="1" applyProtection="1">
      <alignment horizontal="center" vertical="center" wrapText="1"/>
    </xf>
    <xf numFmtId="0" fontId="9" fillId="0" borderId="38" xfId="2" applyFont="1" applyBorder="1" applyAlignment="1" applyProtection="1">
      <alignment horizontal="left" vertical="top"/>
      <protection locked="0"/>
    </xf>
    <xf numFmtId="0" fontId="9" fillId="0" borderId="6" xfId="2" applyFont="1" applyBorder="1" applyAlignment="1" applyProtection="1">
      <alignment horizontal="left" vertical="top"/>
      <protection locked="0"/>
    </xf>
    <xf numFmtId="0" fontId="9" fillId="0" borderId="6" xfId="2" applyFont="1" applyBorder="1" applyAlignment="1" applyProtection="1">
      <alignment horizontal="center" vertical="center"/>
    </xf>
    <xf numFmtId="0" fontId="9" fillId="0" borderId="37" xfId="2" applyFont="1" applyBorder="1" applyAlignment="1" applyProtection="1">
      <alignment horizontal="center" vertical="center"/>
    </xf>
    <xf numFmtId="0" fontId="2" fillId="0" borderId="5" xfId="2" applyFont="1" applyBorder="1" applyAlignment="1" applyProtection="1">
      <alignment horizontal="left" vertical="top" wrapText="1"/>
      <protection locked="0"/>
    </xf>
    <xf numFmtId="0" fontId="2" fillId="0" borderId="7" xfId="2" applyFont="1" applyBorder="1" applyAlignment="1" applyProtection="1">
      <alignment horizontal="left" vertical="top"/>
      <protection locked="0"/>
    </xf>
    <xf numFmtId="0" fontId="18" fillId="11" borderId="48" xfId="2" applyFont="1" applyFill="1" applyBorder="1" applyAlignment="1" applyProtection="1">
      <alignment horizontal="center" vertical="center" textRotation="90" wrapText="1"/>
    </xf>
    <xf numFmtId="0" fontId="18" fillId="11" borderId="57" xfId="2" applyFont="1" applyFill="1" applyBorder="1" applyAlignment="1" applyProtection="1">
      <alignment horizontal="center" vertical="center" textRotation="90" wrapText="1"/>
    </xf>
    <xf numFmtId="0" fontId="28" fillId="11" borderId="48" xfId="2" applyFont="1" applyFill="1" applyBorder="1" applyAlignment="1" applyProtection="1">
      <alignment horizontal="center" vertical="center" textRotation="90" wrapText="1"/>
    </xf>
    <xf numFmtId="0" fontId="28" fillId="11" borderId="57" xfId="2" applyFont="1" applyFill="1" applyBorder="1" applyAlignment="1" applyProtection="1">
      <alignment horizontal="center" vertical="center" textRotation="90" wrapText="1"/>
    </xf>
    <xf numFmtId="9" fontId="9" fillId="9" borderId="19" xfId="2" applyNumberFormat="1" applyFont="1" applyFill="1" applyBorder="1" applyAlignment="1" applyProtection="1">
      <alignment horizontal="center" vertical="center" wrapText="1"/>
      <protection locked="0"/>
    </xf>
    <xf numFmtId="9" fontId="9" fillId="9" borderId="63" xfId="2" applyNumberFormat="1" applyFont="1" applyFill="1" applyBorder="1" applyAlignment="1" applyProtection="1">
      <alignment horizontal="center" vertical="center" wrapText="1"/>
      <protection locked="0"/>
    </xf>
    <xf numFmtId="9" fontId="9" fillId="9" borderId="9" xfId="2" applyNumberFormat="1" applyFont="1" applyFill="1" applyBorder="1" applyAlignment="1" applyProtection="1">
      <alignment horizontal="center" vertical="center" wrapText="1"/>
      <protection locked="0"/>
    </xf>
    <xf numFmtId="0" fontId="23" fillId="0" borderId="59" xfId="0" applyFont="1" applyBorder="1" applyAlignment="1">
      <alignment horizontal="center" vertical="center" wrapText="1"/>
    </xf>
    <xf numFmtId="0" fontId="23" fillId="0" borderId="11" xfId="0" applyFont="1" applyBorder="1" applyAlignment="1">
      <alignment horizontal="center" vertical="center" wrapText="1"/>
    </xf>
    <xf numFmtId="0" fontId="23" fillId="0" borderId="12" xfId="0" applyFont="1" applyBorder="1" applyAlignment="1">
      <alignment horizontal="center" vertical="center" wrapText="1"/>
    </xf>
    <xf numFmtId="0" fontId="23" fillId="0" borderId="49" xfId="0" applyFont="1" applyBorder="1" applyAlignment="1">
      <alignment horizontal="center" vertical="center" wrapText="1"/>
    </xf>
    <xf numFmtId="0" fontId="23" fillId="0" borderId="13" xfId="0" applyFont="1" applyBorder="1" applyAlignment="1">
      <alignment horizontal="center" vertical="center" wrapText="1"/>
    </xf>
    <xf numFmtId="0" fontId="23" fillId="0" borderId="14" xfId="0" applyFont="1" applyBorder="1" applyAlignment="1">
      <alignment horizontal="center" vertical="center" wrapText="1"/>
    </xf>
    <xf numFmtId="0" fontId="14" fillId="5" borderId="4" xfId="0" applyFont="1" applyFill="1" applyBorder="1" applyAlignment="1">
      <alignment horizontal="center" vertical="center" wrapText="1"/>
    </xf>
    <xf numFmtId="0" fontId="14" fillId="5" borderId="47" xfId="0" applyFont="1" applyFill="1" applyBorder="1" applyAlignment="1">
      <alignment horizontal="center" vertical="center" wrapText="1"/>
    </xf>
    <xf numFmtId="0" fontId="14" fillId="5" borderId="43" xfId="0" applyFont="1" applyFill="1" applyBorder="1" applyAlignment="1">
      <alignment horizontal="center" vertical="center" wrapText="1"/>
    </xf>
    <xf numFmtId="0" fontId="17" fillId="5" borderId="38" xfId="0" applyFont="1" applyFill="1" applyBorder="1" applyAlignment="1">
      <alignment horizontal="center" vertical="center" wrapText="1"/>
    </xf>
    <xf numFmtId="0" fontId="17" fillId="5" borderId="37" xfId="0" applyFont="1" applyFill="1" applyBorder="1" applyAlignment="1">
      <alignment horizontal="center" vertical="center" wrapText="1"/>
    </xf>
    <xf numFmtId="0" fontId="4" fillId="9" borderId="59" xfId="0" applyFont="1" applyFill="1" applyBorder="1" applyAlignment="1">
      <alignment horizontal="center" vertical="center" wrapText="1"/>
    </xf>
    <xf numFmtId="0" fontId="4" fillId="9" borderId="11" xfId="0" applyFont="1" applyFill="1" applyBorder="1" applyAlignment="1">
      <alignment horizontal="center" vertical="center" wrapText="1"/>
    </xf>
    <xf numFmtId="0" fontId="4" fillId="9" borderId="12" xfId="0" applyFont="1" applyFill="1" applyBorder="1" applyAlignment="1">
      <alignment horizontal="center" vertical="center" wrapText="1"/>
    </xf>
    <xf numFmtId="0" fontId="23" fillId="0" borderId="23" xfId="0" applyFont="1" applyBorder="1" applyAlignment="1">
      <alignment horizontal="center" vertical="center" wrapText="1"/>
    </xf>
    <xf numFmtId="0" fontId="23" fillId="0" borderId="53" xfId="0" applyFont="1" applyBorder="1" applyAlignment="1">
      <alignment horizontal="center" vertical="center" wrapText="1"/>
    </xf>
    <xf numFmtId="0" fontId="23" fillId="0" borderId="26" xfId="0" applyFont="1" applyBorder="1" applyAlignment="1">
      <alignment horizontal="center" vertical="center" wrapText="1"/>
    </xf>
    <xf numFmtId="0" fontId="17" fillId="0" borderId="3" xfId="0" applyFont="1" applyFill="1" applyBorder="1" applyAlignment="1">
      <alignment horizontal="center" vertical="center" wrapText="1"/>
    </xf>
    <xf numFmtId="0" fontId="17" fillId="0" borderId="60" xfId="0" applyFont="1" applyFill="1" applyBorder="1" applyAlignment="1">
      <alignment horizontal="center" vertical="center" wrapText="1"/>
    </xf>
    <xf numFmtId="0" fontId="17" fillId="0" borderId="2" xfId="0" applyFont="1" applyFill="1" applyBorder="1" applyAlignment="1">
      <alignment horizontal="center" vertical="center" wrapText="1"/>
    </xf>
    <xf numFmtId="0" fontId="14" fillId="0" borderId="4" xfId="0" applyFont="1" applyBorder="1" applyAlignment="1">
      <alignment horizontal="center" vertical="center" wrapText="1"/>
    </xf>
    <xf numFmtId="0" fontId="14" fillId="0" borderId="47" xfId="0" applyFont="1" applyBorder="1" applyAlignment="1">
      <alignment horizontal="center" vertical="center" wrapText="1"/>
    </xf>
    <xf numFmtId="0" fontId="14" fillId="0" borderId="43" xfId="0" applyFont="1" applyBorder="1" applyAlignment="1">
      <alignment horizontal="center" vertical="center" wrapText="1"/>
    </xf>
    <xf numFmtId="0" fontId="23" fillId="0" borderId="48" xfId="0" applyFont="1" applyBorder="1" applyAlignment="1">
      <alignment horizontal="center" vertical="center" wrapText="1"/>
    </xf>
    <xf numFmtId="0" fontId="23" fillId="0" borderId="42" xfId="0" applyFont="1" applyBorder="1" applyAlignment="1">
      <alignment horizontal="center" vertical="center" wrapText="1"/>
    </xf>
    <xf numFmtId="0" fontId="23" fillId="0" borderId="51" xfId="0" applyFont="1" applyBorder="1" applyAlignment="1">
      <alignment horizontal="center" vertical="center" wrapText="1"/>
    </xf>
    <xf numFmtId="0" fontId="17" fillId="0" borderId="4" xfId="0" applyFont="1" applyFill="1" applyBorder="1" applyAlignment="1">
      <alignment horizontal="center" vertical="center" wrapText="1"/>
    </xf>
    <xf numFmtId="0" fontId="17" fillId="0" borderId="55" xfId="0" applyFont="1" applyFill="1" applyBorder="1" applyAlignment="1">
      <alignment horizontal="center" vertical="center" wrapText="1"/>
    </xf>
    <xf numFmtId="0" fontId="17" fillId="0" borderId="56" xfId="0" applyFont="1" applyFill="1" applyBorder="1" applyAlignment="1">
      <alignment horizontal="center" vertical="center" wrapText="1"/>
    </xf>
    <xf numFmtId="0" fontId="17" fillId="0" borderId="8" xfId="0" applyFont="1" applyFill="1" applyBorder="1" applyAlignment="1">
      <alignment horizontal="center" vertical="center" wrapText="1"/>
    </xf>
    <xf numFmtId="0" fontId="17" fillId="0" borderId="57" xfId="0" applyFont="1" applyFill="1" applyBorder="1" applyAlignment="1">
      <alignment horizontal="center" vertical="center" wrapText="1"/>
    </xf>
    <xf numFmtId="0" fontId="17" fillId="0" borderId="58" xfId="0" applyFont="1" applyFill="1" applyBorder="1" applyAlignment="1">
      <alignment horizontal="center" vertical="center" wrapText="1"/>
    </xf>
    <xf numFmtId="0" fontId="17" fillId="0" borderId="40" xfId="0" applyFont="1" applyFill="1" applyBorder="1" applyAlignment="1">
      <alignment horizontal="center" vertical="center" wrapText="1"/>
    </xf>
    <xf numFmtId="0" fontId="17" fillId="5" borderId="4" xfId="0" applyFont="1" applyFill="1" applyBorder="1" applyAlignment="1">
      <alignment horizontal="center" vertical="center" wrapText="1"/>
    </xf>
    <xf numFmtId="0" fontId="17" fillId="5" borderId="43" xfId="0" applyFont="1" applyFill="1" applyBorder="1" applyAlignment="1">
      <alignment horizontal="center" vertical="center" wrapText="1"/>
    </xf>
    <xf numFmtId="0" fontId="17" fillId="5" borderId="5" xfId="0" applyFont="1" applyFill="1" applyBorder="1" applyAlignment="1">
      <alignment horizontal="center" vertical="center" wrapText="1"/>
    </xf>
    <xf numFmtId="0" fontId="17" fillId="5" borderId="44" xfId="0" applyFont="1" applyFill="1" applyBorder="1" applyAlignment="1">
      <alignment horizontal="center" vertical="center" wrapText="1"/>
    </xf>
    <xf numFmtId="0" fontId="17" fillId="0" borderId="47" xfId="0" applyFont="1" applyFill="1" applyBorder="1" applyAlignment="1">
      <alignment horizontal="center" vertical="center" wrapText="1"/>
    </xf>
    <xf numFmtId="0" fontId="17" fillId="0" borderId="43" xfId="0" applyFont="1" applyFill="1" applyBorder="1" applyAlignment="1">
      <alignment horizontal="center" vertical="center" wrapText="1"/>
    </xf>
    <xf numFmtId="0" fontId="17" fillId="0" borderId="5" xfId="0" applyFont="1" applyFill="1" applyBorder="1" applyAlignment="1">
      <alignment horizontal="center" vertical="center" wrapText="1"/>
    </xf>
    <xf numFmtId="0" fontId="17" fillId="0" borderId="7" xfId="0" applyFont="1" applyFill="1" applyBorder="1" applyAlignment="1">
      <alignment horizontal="center" vertical="center" wrapText="1"/>
    </xf>
    <xf numFmtId="0" fontId="17" fillId="0" borderId="44" xfId="0" applyFont="1" applyFill="1" applyBorder="1" applyAlignment="1">
      <alignment horizontal="center" vertical="center" wrapText="1"/>
    </xf>
    <xf numFmtId="0" fontId="17" fillId="0" borderId="50" xfId="0" applyFont="1" applyFill="1" applyBorder="1" applyAlignment="1">
      <alignment horizontal="center" vertical="center" wrapText="1"/>
    </xf>
    <xf numFmtId="0" fontId="17" fillId="0" borderId="52" xfId="0" applyFont="1" applyFill="1" applyBorder="1" applyAlignment="1">
      <alignment horizontal="center" vertical="center" wrapText="1"/>
    </xf>
    <xf numFmtId="0" fontId="17" fillId="0" borderId="25" xfId="0" applyFont="1" applyFill="1" applyBorder="1" applyAlignment="1">
      <alignment horizontal="center" vertical="center" wrapText="1"/>
    </xf>
    <xf numFmtId="0" fontId="9" fillId="14" borderId="38" xfId="0" applyFont="1" applyFill="1" applyBorder="1" applyAlignment="1">
      <alignment horizontal="center" vertical="center"/>
    </xf>
    <xf numFmtId="0" fontId="9" fillId="14" borderId="6" xfId="0" applyFont="1" applyFill="1" applyBorder="1" applyAlignment="1">
      <alignment horizontal="center" vertical="center"/>
    </xf>
    <xf numFmtId="0" fontId="9" fillId="14" borderId="37" xfId="0" applyFont="1" applyFill="1" applyBorder="1" applyAlignment="1">
      <alignment horizontal="center" vertical="center"/>
    </xf>
    <xf numFmtId="0" fontId="9" fillId="0" borderId="38" xfId="0" applyFont="1" applyBorder="1" applyAlignment="1">
      <alignment horizontal="center" vertical="center"/>
    </xf>
    <xf numFmtId="0" fontId="9" fillId="0" borderId="6" xfId="0" applyFont="1" applyBorder="1" applyAlignment="1">
      <alignment horizontal="center" vertical="center"/>
    </xf>
    <xf numFmtId="0" fontId="14" fillId="5" borderId="38" xfId="0" applyFont="1" applyFill="1" applyBorder="1" applyAlignment="1">
      <alignment horizontal="center" vertical="center" wrapText="1"/>
    </xf>
    <xf numFmtId="0" fontId="14" fillId="5" borderId="6" xfId="0" applyFont="1" applyFill="1" applyBorder="1" applyAlignment="1">
      <alignment horizontal="center" vertical="center" wrapText="1"/>
    </xf>
    <xf numFmtId="0" fontId="14" fillId="5" borderId="37" xfId="0" applyFont="1" applyFill="1" applyBorder="1" applyAlignment="1">
      <alignment horizontal="center" vertical="center" wrapText="1"/>
    </xf>
    <xf numFmtId="0" fontId="23" fillId="9" borderId="22" xfId="0" applyFont="1" applyFill="1" applyBorder="1" applyAlignment="1">
      <alignment horizontal="center" vertical="center" wrapText="1"/>
    </xf>
    <xf numFmtId="0" fontId="23" fillId="9" borderId="52" xfId="0" applyFont="1" applyFill="1" applyBorder="1" applyAlignment="1">
      <alignment horizontal="center" vertical="center" wrapText="1"/>
    </xf>
    <xf numFmtId="0" fontId="23" fillId="9" borderId="25" xfId="0" applyFont="1" applyFill="1" applyBorder="1" applyAlignment="1">
      <alignment horizontal="center" vertical="center" wrapText="1"/>
    </xf>
    <xf numFmtId="0" fontId="23" fillId="9" borderId="23" xfId="0" applyFont="1" applyFill="1" applyBorder="1" applyAlignment="1">
      <alignment horizontal="center" vertical="center" wrapText="1"/>
    </xf>
    <xf numFmtId="0" fontId="23" fillId="9" borderId="53" xfId="0" applyFont="1" applyFill="1" applyBorder="1" applyAlignment="1">
      <alignment horizontal="center" vertical="center" wrapText="1"/>
    </xf>
    <xf numFmtId="0" fontId="23" fillId="9" borderId="26" xfId="0" applyFont="1" applyFill="1" applyBorder="1" applyAlignment="1">
      <alignment horizontal="center" vertical="center" wrapText="1"/>
    </xf>
    <xf numFmtId="0" fontId="9" fillId="0" borderId="0" xfId="0" applyFont="1" applyFill="1" applyBorder="1" applyAlignment="1">
      <alignment horizontal="left" vertical="center"/>
    </xf>
    <xf numFmtId="0" fontId="9" fillId="14" borderId="38" xfId="0" applyFont="1" applyFill="1" applyBorder="1" applyAlignment="1">
      <alignment horizontal="center" vertical="center" wrapText="1"/>
    </xf>
    <xf numFmtId="0" fontId="9" fillId="14" borderId="6" xfId="0" applyFont="1" applyFill="1" applyBorder="1" applyAlignment="1">
      <alignment horizontal="center" vertical="center" wrapText="1"/>
    </xf>
    <xf numFmtId="0" fontId="9" fillId="14" borderId="37" xfId="0" applyFont="1" applyFill="1" applyBorder="1" applyAlignment="1">
      <alignment horizontal="center" vertical="center" wrapText="1"/>
    </xf>
    <xf numFmtId="0" fontId="10" fillId="0" borderId="38" xfId="0" applyFont="1" applyBorder="1" applyAlignment="1">
      <alignment horizontal="center" vertical="center" wrapText="1"/>
    </xf>
    <xf numFmtId="0" fontId="10" fillId="0" borderId="6" xfId="0" applyFont="1" applyBorder="1" applyAlignment="1">
      <alignment horizontal="center" vertical="center" wrapText="1"/>
    </xf>
    <xf numFmtId="0" fontId="10" fillId="0" borderId="37" xfId="0" applyFont="1" applyBorder="1" applyAlignment="1">
      <alignment horizontal="center" vertical="center" wrapText="1"/>
    </xf>
    <xf numFmtId="0" fontId="2" fillId="0" borderId="38" xfId="0" applyFont="1" applyBorder="1" applyAlignment="1">
      <alignment horizontal="center" vertical="center"/>
    </xf>
    <xf numFmtId="0" fontId="2" fillId="0" borderId="6" xfId="0" applyFont="1" applyBorder="1" applyAlignment="1">
      <alignment horizontal="center" vertical="center"/>
    </xf>
    <xf numFmtId="0" fontId="2" fillId="0" borderId="37" xfId="0" applyFont="1" applyBorder="1" applyAlignment="1">
      <alignment horizontal="center" vertical="center"/>
    </xf>
    <xf numFmtId="0" fontId="15" fillId="7" borderId="4" xfId="0" applyFont="1" applyFill="1" applyBorder="1" applyAlignment="1">
      <alignment horizontal="center" vertical="center" wrapText="1"/>
    </xf>
    <xf numFmtId="0" fontId="15" fillId="7" borderId="5" xfId="0" applyFont="1" applyFill="1" applyBorder="1" applyAlignment="1">
      <alignment horizontal="center" vertical="center" wrapText="1"/>
    </xf>
    <xf numFmtId="0" fontId="14" fillId="5" borderId="22" xfId="0" applyFont="1" applyFill="1" applyBorder="1" applyAlignment="1">
      <alignment horizontal="center" vertical="center" wrapText="1"/>
    </xf>
    <xf numFmtId="0" fontId="14" fillId="5" borderId="52" xfId="0" applyFont="1" applyFill="1" applyBorder="1" applyAlignment="1">
      <alignment horizontal="center" vertical="center" wrapText="1"/>
    </xf>
    <xf numFmtId="0" fontId="14" fillId="5" borderId="25" xfId="0" applyFont="1" applyFill="1" applyBorder="1" applyAlignment="1">
      <alignment horizontal="center" vertical="center" wrapText="1"/>
    </xf>
    <xf numFmtId="0" fontId="15" fillId="7" borderId="3" xfId="0" applyFont="1" applyFill="1" applyBorder="1" applyAlignment="1">
      <alignment horizontal="center" vertical="center" wrapText="1"/>
    </xf>
    <xf numFmtId="0" fontId="15" fillId="7" borderId="2" xfId="0" applyFont="1" applyFill="1" applyBorder="1" applyAlignment="1">
      <alignment horizontal="center" vertical="center" wrapText="1"/>
    </xf>
    <xf numFmtId="0" fontId="23" fillId="7" borderId="23" xfId="0" applyFont="1" applyFill="1" applyBorder="1" applyAlignment="1">
      <alignment horizontal="center" vertical="center" wrapText="1"/>
    </xf>
    <xf numFmtId="0" fontId="23" fillId="7" borderId="53" xfId="0" applyFont="1" applyFill="1" applyBorder="1" applyAlignment="1">
      <alignment horizontal="center" vertical="center" wrapText="1"/>
    </xf>
    <xf numFmtId="0" fontId="23" fillId="7" borderId="26" xfId="0" applyFont="1" applyFill="1" applyBorder="1" applyAlignment="1">
      <alignment horizontal="center" vertical="center" wrapText="1"/>
    </xf>
    <xf numFmtId="0" fontId="23" fillId="9" borderId="24" xfId="0" applyFont="1" applyFill="1" applyBorder="1" applyAlignment="1">
      <alignment horizontal="center" vertical="center" wrapText="1"/>
    </xf>
    <xf numFmtId="0" fontId="23" fillId="9" borderId="54" xfId="0" applyFont="1" applyFill="1" applyBorder="1" applyAlignment="1">
      <alignment horizontal="center" vertical="center" wrapText="1"/>
    </xf>
    <xf numFmtId="0" fontId="23" fillId="9" borderId="27" xfId="0" applyFont="1" applyFill="1" applyBorder="1" applyAlignment="1">
      <alignment horizontal="center" vertical="center" wrapText="1"/>
    </xf>
    <xf numFmtId="0" fontId="6" fillId="0" borderId="38" xfId="2" applyFont="1" applyBorder="1" applyAlignment="1">
      <alignment horizontal="left" vertical="top" wrapText="1"/>
    </xf>
    <xf numFmtId="0" fontId="6" fillId="0" borderId="6" xfId="2" applyFont="1" applyBorder="1" applyAlignment="1">
      <alignment horizontal="left" vertical="top" wrapText="1"/>
    </xf>
    <xf numFmtId="0" fontId="6" fillId="0" borderId="37" xfId="2" applyFont="1" applyBorder="1" applyAlignment="1">
      <alignment horizontal="left" vertical="top" wrapText="1"/>
    </xf>
    <xf numFmtId="0" fontId="6" fillId="0" borderId="38" xfId="2" applyFont="1" applyBorder="1" applyAlignment="1">
      <alignment horizontal="center" vertical="center" wrapText="1"/>
    </xf>
    <xf numFmtId="0" fontId="6" fillId="0" borderId="6" xfId="2" applyFont="1" applyBorder="1" applyAlignment="1">
      <alignment horizontal="center" vertical="center" wrapText="1"/>
    </xf>
    <xf numFmtId="0" fontId="6" fillId="0" borderId="37" xfId="2" applyFont="1" applyBorder="1" applyAlignment="1">
      <alignment horizontal="center" vertical="center" wrapText="1"/>
    </xf>
    <xf numFmtId="0" fontId="22" fillId="11" borderId="28" xfId="2" applyFont="1" applyFill="1" applyBorder="1" applyAlignment="1" applyProtection="1">
      <alignment horizontal="center" vertical="center" wrapText="1"/>
    </xf>
    <xf numFmtId="0" fontId="22" fillId="11" borderId="17" xfId="2" applyFont="1" applyFill="1" applyBorder="1" applyAlignment="1" applyProtection="1">
      <alignment horizontal="center" vertical="center" wrapText="1"/>
    </xf>
    <xf numFmtId="0" fontId="5" fillId="12" borderId="34" xfId="2" applyFont="1" applyFill="1" applyBorder="1" applyAlignment="1" applyProtection="1">
      <alignment horizontal="center" vertical="center" wrapText="1"/>
    </xf>
    <xf numFmtId="0" fontId="5" fillId="12" borderId="32" xfId="2" applyFont="1" applyFill="1" applyBorder="1" applyAlignment="1" applyProtection="1">
      <alignment horizontal="center" vertical="center" wrapText="1"/>
    </xf>
    <xf numFmtId="0" fontId="5" fillId="12" borderId="33" xfId="2" applyFont="1" applyFill="1" applyBorder="1" applyAlignment="1" applyProtection="1">
      <alignment horizontal="center" vertical="center" wrapText="1"/>
    </xf>
    <xf numFmtId="0" fontId="5" fillId="12" borderId="35" xfId="2" applyFont="1" applyFill="1" applyBorder="1" applyAlignment="1" applyProtection="1">
      <alignment horizontal="center" vertical="center" wrapText="1"/>
    </xf>
    <xf numFmtId="0" fontId="22" fillId="11" borderId="22" xfId="2" applyFont="1" applyFill="1" applyBorder="1" applyAlignment="1" applyProtection="1">
      <alignment horizontal="center" vertical="center" wrapText="1"/>
    </xf>
    <xf numFmtId="0" fontId="22" fillId="11" borderId="65" xfId="2" applyFont="1" applyFill="1" applyBorder="1" applyAlignment="1" applyProtection="1">
      <alignment horizontal="center" vertical="center" wrapText="1"/>
    </xf>
    <xf numFmtId="0" fontId="5" fillId="13" borderId="38" xfId="2" applyFont="1" applyFill="1" applyBorder="1" applyAlignment="1">
      <alignment horizontal="center" vertical="center" wrapText="1"/>
    </xf>
    <xf numFmtId="0" fontId="5" fillId="13" borderId="6" xfId="2" applyFont="1" applyFill="1" applyBorder="1" applyAlignment="1">
      <alignment horizontal="center" vertical="center" wrapText="1"/>
    </xf>
    <xf numFmtId="0" fontId="5" fillId="13" borderId="37" xfId="2" applyFont="1" applyFill="1" applyBorder="1" applyAlignment="1">
      <alignment horizontal="center" vertical="center" wrapText="1"/>
    </xf>
    <xf numFmtId="0" fontId="22" fillId="11" borderId="25" xfId="2" applyFont="1" applyFill="1" applyBorder="1" applyAlignment="1" applyProtection="1">
      <alignment horizontal="center" vertical="center" wrapText="1"/>
    </xf>
    <xf numFmtId="0" fontId="22" fillId="11" borderId="61" xfId="2" applyFont="1" applyFill="1" applyBorder="1" applyAlignment="1" applyProtection="1">
      <alignment horizontal="center" vertical="center" wrapText="1"/>
    </xf>
    <xf numFmtId="0" fontId="5" fillId="12" borderId="5" xfId="2" applyFont="1" applyFill="1" applyBorder="1" applyAlignment="1" applyProtection="1">
      <alignment horizontal="center" vertical="center" wrapText="1"/>
    </xf>
    <xf numFmtId="0" fontId="5" fillId="12" borderId="7" xfId="2" applyFont="1" applyFill="1" applyBorder="1" applyAlignment="1" applyProtection="1">
      <alignment horizontal="center" vertical="center" wrapText="1"/>
    </xf>
    <xf numFmtId="0" fontId="5" fillId="12" borderId="38" xfId="2" applyFont="1" applyFill="1" applyBorder="1" applyAlignment="1" applyProtection="1">
      <alignment horizontal="center" vertical="center" wrapText="1"/>
    </xf>
    <xf numFmtId="0" fontId="5" fillId="12" borderId="6" xfId="2" applyFont="1" applyFill="1" applyBorder="1" applyAlignment="1" applyProtection="1">
      <alignment horizontal="center" vertical="center" wrapText="1"/>
    </xf>
    <xf numFmtId="0" fontId="5" fillId="12" borderId="37" xfId="2" applyFont="1" applyFill="1" applyBorder="1" applyAlignment="1" applyProtection="1">
      <alignment horizontal="center" vertical="center" wrapText="1"/>
    </xf>
    <xf numFmtId="0" fontId="22" fillId="11" borderId="3" xfId="2" applyFont="1" applyFill="1" applyBorder="1" applyAlignment="1" applyProtection="1">
      <alignment horizontal="center" vertical="center" wrapText="1"/>
    </xf>
    <xf numFmtId="0" fontId="22" fillId="11" borderId="60" xfId="2" applyFont="1" applyFill="1" applyBorder="1" applyAlignment="1" applyProtection="1">
      <alignment horizontal="center" vertical="center" wrapText="1"/>
    </xf>
    <xf numFmtId="0" fontId="22" fillId="11" borderId="28" xfId="2" applyFont="1" applyFill="1" applyBorder="1" applyAlignment="1" applyProtection="1">
      <alignment horizontal="center" vertical="center" textRotation="90" wrapText="1"/>
    </xf>
    <xf numFmtId="0" fontId="22" fillId="11" borderId="17" xfId="2" applyFont="1" applyFill="1" applyBorder="1" applyAlignment="1" applyProtection="1">
      <alignment horizontal="center" vertical="center" textRotation="90" wrapText="1"/>
    </xf>
    <xf numFmtId="0" fontId="22" fillId="11" borderId="48" xfId="2" applyFont="1" applyFill="1" applyBorder="1" applyAlignment="1" applyProtection="1">
      <alignment horizontal="center" vertical="center" textRotation="90" wrapText="1"/>
    </xf>
    <xf numFmtId="0" fontId="22" fillId="11" borderId="57" xfId="2" applyFont="1" applyFill="1" applyBorder="1" applyAlignment="1" applyProtection="1">
      <alignment horizontal="center" vertical="center" textRotation="90" wrapText="1"/>
    </xf>
    <xf numFmtId="0" fontId="22" fillId="11" borderId="42" xfId="2" applyFont="1" applyFill="1" applyBorder="1" applyAlignment="1" applyProtection="1">
      <alignment horizontal="center" vertical="center" textRotation="90" wrapText="1"/>
    </xf>
    <xf numFmtId="0" fontId="22" fillId="11" borderId="19" xfId="2" applyFont="1" applyFill="1" applyBorder="1" applyAlignment="1" applyProtection="1">
      <alignment horizontal="center" vertical="center" textRotation="90" wrapText="1"/>
    </xf>
    <xf numFmtId="0" fontId="22" fillId="11" borderId="50" xfId="2" applyFont="1" applyFill="1" applyBorder="1" applyAlignment="1" applyProtection="1">
      <alignment horizontal="center" vertical="center" textRotation="90" wrapText="1"/>
    </xf>
    <xf numFmtId="0" fontId="22" fillId="11" borderId="62" xfId="2" applyFont="1" applyFill="1" applyBorder="1" applyAlignment="1" applyProtection="1">
      <alignment horizontal="center" vertical="center" textRotation="90" wrapText="1"/>
    </xf>
    <xf numFmtId="0" fontId="22" fillId="11" borderId="39" xfId="2" applyFont="1" applyFill="1" applyBorder="1" applyAlignment="1" applyProtection="1">
      <alignment horizontal="center" vertical="center" textRotation="90" wrapText="1"/>
    </xf>
    <xf numFmtId="0" fontId="22" fillId="11" borderId="58" xfId="2" applyFont="1" applyFill="1" applyBorder="1" applyAlignment="1" applyProtection="1">
      <alignment horizontal="center" vertical="center" textRotation="90" wrapText="1"/>
    </xf>
    <xf numFmtId="0" fontId="22" fillId="11" borderId="41" xfId="2" applyFont="1" applyFill="1" applyBorder="1" applyAlignment="1" applyProtection="1">
      <alignment horizontal="center" vertical="center" textRotation="90" wrapText="1"/>
    </xf>
    <xf numFmtId="0" fontId="22" fillId="11" borderId="63" xfId="2" applyFont="1" applyFill="1" applyBorder="1" applyAlignment="1" applyProtection="1">
      <alignment horizontal="center" vertical="center" textRotation="90" wrapText="1"/>
    </xf>
    <xf numFmtId="0" fontId="22" fillId="11" borderId="36" xfId="2" applyFont="1" applyFill="1" applyBorder="1" applyAlignment="1" applyProtection="1">
      <alignment horizontal="center" vertical="center" textRotation="90" wrapText="1"/>
    </xf>
    <xf numFmtId="0" fontId="22" fillId="11" borderId="64" xfId="2" applyFont="1" applyFill="1" applyBorder="1" applyAlignment="1" applyProtection="1">
      <alignment horizontal="center" vertical="center" textRotation="90" wrapText="1"/>
    </xf>
    <xf numFmtId="0" fontId="3" fillId="0" borderId="41" xfId="2" applyFont="1" applyFill="1" applyBorder="1" applyAlignment="1" applyProtection="1">
      <alignment horizontal="center" vertical="center" wrapText="1"/>
      <protection locked="0"/>
    </xf>
    <xf numFmtId="0" fontId="3" fillId="0" borderId="63" xfId="2" applyFont="1" applyFill="1" applyBorder="1" applyAlignment="1" applyProtection="1">
      <alignment horizontal="center" vertical="center" wrapText="1"/>
      <protection locked="0"/>
    </xf>
  </cellXfs>
  <cellStyles count="4">
    <cellStyle name="Estilo 1" xfId="1"/>
    <cellStyle name="Normal" xfId="0" builtinId="0"/>
    <cellStyle name="Normal 2" xfId="2"/>
    <cellStyle name="Porcentual 2" xfId="3"/>
  </cellStyles>
  <dxfs count="55">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
      <fill>
        <patternFill>
          <bgColor rgb="FFFFC000"/>
        </patternFill>
      </fill>
    </dxf>
    <dxf>
      <fill>
        <patternFill>
          <bgColor rgb="FFFF0000"/>
        </patternFill>
      </fill>
    </dxf>
    <dxf>
      <fill>
        <patternFill>
          <bgColor rgb="FFFFFF00"/>
        </patternFill>
      </fill>
    </dxf>
    <dxf>
      <fill>
        <patternFill>
          <bgColor rgb="FF00B050"/>
        </patternFill>
      </fill>
    </dxf>
    <dxf>
      <fill>
        <patternFill>
          <bgColor rgb="FF92D050"/>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tiff"/><Relationship Id="rId18" Type="http://schemas.openxmlformats.org/officeDocument/2006/relationships/image" Target="../media/image18.tiff"/><Relationship Id="rId26" Type="http://schemas.openxmlformats.org/officeDocument/2006/relationships/image" Target="../media/image26.jpeg"/><Relationship Id="rId39" Type="http://schemas.openxmlformats.org/officeDocument/2006/relationships/image" Target="../media/image36.jpeg"/><Relationship Id="rId21" Type="http://schemas.openxmlformats.org/officeDocument/2006/relationships/image" Target="../media/image21.emf"/><Relationship Id="rId34" Type="http://schemas.microsoft.com/office/2007/relationships/hdphoto" Target="../media/hdphoto2.wdp"/><Relationship Id="rId42" Type="http://schemas.openxmlformats.org/officeDocument/2006/relationships/image" Target="../media/image38.png"/><Relationship Id="rId47" Type="http://schemas.openxmlformats.org/officeDocument/2006/relationships/image" Target="../media/image41.jpeg"/><Relationship Id="rId50" Type="http://schemas.openxmlformats.org/officeDocument/2006/relationships/image" Target="../media/image44.png"/><Relationship Id="rId55" Type="http://schemas.openxmlformats.org/officeDocument/2006/relationships/image" Target="../media/image48.jpeg"/><Relationship Id="rId63" Type="http://schemas.microsoft.com/office/2007/relationships/hdphoto" Target="../media/hdphoto9.wdp"/><Relationship Id="rId7" Type="http://schemas.openxmlformats.org/officeDocument/2006/relationships/image" Target="../media/image7.jpeg"/><Relationship Id="rId2" Type="http://schemas.openxmlformats.org/officeDocument/2006/relationships/image" Target="../media/image2.jpeg"/><Relationship Id="rId16" Type="http://schemas.openxmlformats.org/officeDocument/2006/relationships/image" Target="../media/image16.tiff"/><Relationship Id="rId20" Type="http://schemas.openxmlformats.org/officeDocument/2006/relationships/image" Target="../media/image20.jpeg"/><Relationship Id="rId29" Type="http://schemas.openxmlformats.org/officeDocument/2006/relationships/image" Target="../media/image29.jpeg"/><Relationship Id="rId41" Type="http://schemas.microsoft.com/office/2007/relationships/hdphoto" Target="../media/hdphoto4.wdp"/><Relationship Id="rId54" Type="http://schemas.openxmlformats.org/officeDocument/2006/relationships/image" Target="../media/image47.jpeg"/><Relationship Id="rId62" Type="http://schemas.openxmlformats.org/officeDocument/2006/relationships/image" Target="../media/image54.png"/><Relationship Id="rId1" Type="http://schemas.openxmlformats.org/officeDocument/2006/relationships/image" Target="../media/image1.jpeg"/><Relationship Id="rId6" Type="http://schemas.openxmlformats.org/officeDocument/2006/relationships/image" Target="../media/image6.png"/><Relationship Id="rId11" Type="http://schemas.openxmlformats.org/officeDocument/2006/relationships/image" Target="../media/image11.tiff"/><Relationship Id="rId24" Type="http://schemas.openxmlformats.org/officeDocument/2006/relationships/image" Target="../media/image24.png"/><Relationship Id="rId32" Type="http://schemas.openxmlformats.org/officeDocument/2006/relationships/image" Target="../media/image31.png"/><Relationship Id="rId37" Type="http://schemas.openxmlformats.org/officeDocument/2006/relationships/image" Target="../media/image34.png"/><Relationship Id="rId40" Type="http://schemas.openxmlformats.org/officeDocument/2006/relationships/image" Target="../media/image37.png"/><Relationship Id="rId45" Type="http://schemas.openxmlformats.org/officeDocument/2006/relationships/image" Target="../media/image40.png"/><Relationship Id="rId53" Type="http://schemas.openxmlformats.org/officeDocument/2006/relationships/image" Target="../media/image46.jpeg"/><Relationship Id="rId58" Type="http://schemas.microsoft.com/office/2007/relationships/hdphoto" Target="../media/hdphoto8.wdp"/><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microsoft.com/office/2007/relationships/hdphoto" Target="../media/hdphoto3.wdp"/><Relationship Id="rId49" Type="http://schemas.openxmlformats.org/officeDocument/2006/relationships/image" Target="../media/image43.png"/><Relationship Id="rId57" Type="http://schemas.openxmlformats.org/officeDocument/2006/relationships/image" Target="../media/image50.png"/><Relationship Id="rId61" Type="http://schemas.openxmlformats.org/officeDocument/2006/relationships/image" Target="../media/image53.jpg"/><Relationship Id="rId10" Type="http://schemas.openxmlformats.org/officeDocument/2006/relationships/image" Target="../media/image10.tiff"/><Relationship Id="rId19" Type="http://schemas.openxmlformats.org/officeDocument/2006/relationships/image" Target="../media/image19.tiff"/><Relationship Id="rId31" Type="http://schemas.microsoft.com/office/2007/relationships/hdphoto" Target="../media/hdphoto1.wdp"/><Relationship Id="rId44" Type="http://schemas.microsoft.com/office/2007/relationships/hdphoto" Target="../media/hdphoto5.wdp"/><Relationship Id="rId52" Type="http://schemas.openxmlformats.org/officeDocument/2006/relationships/image" Target="../media/image45.jpeg"/><Relationship Id="rId60" Type="http://schemas.openxmlformats.org/officeDocument/2006/relationships/image" Target="../media/image52.jpg"/><Relationship Id="rId65" Type="http://schemas.microsoft.com/office/2007/relationships/hdphoto" Target="../media/hdphoto10.wdp"/><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tiff"/><Relationship Id="rId22" Type="http://schemas.openxmlformats.org/officeDocument/2006/relationships/image" Target="../media/image22.emf"/><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3.png"/><Relationship Id="rId43" Type="http://schemas.openxmlformats.org/officeDocument/2006/relationships/image" Target="../media/image39.png"/><Relationship Id="rId48" Type="http://schemas.openxmlformats.org/officeDocument/2006/relationships/image" Target="../media/image42.jpeg"/><Relationship Id="rId56" Type="http://schemas.openxmlformats.org/officeDocument/2006/relationships/image" Target="../media/image49.jpeg"/><Relationship Id="rId64" Type="http://schemas.openxmlformats.org/officeDocument/2006/relationships/image" Target="../media/image55.png"/><Relationship Id="rId8" Type="http://schemas.openxmlformats.org/officeDocument/2006/relationships/image" Target="../media/image8.jpeg"/><Relationship Id="rId51" Type="http://schemas.microsoft.com/office/2007/relationships/hdphoto" Target="../media/hdphoto7.wdp"/><Relationship Id="rId3" Type="http://schemas.openxmlformats.org/officeDocument/2006/relationships/image" Target="../media/image3.png"/><Relationship Id="rId12" Type="http://schemas.openxmlformats.org/officeDocument/2006/relationships/image" Target="../media/image12.tiff"/><Relationship Id="rId17" Type="http://schemas.openxmlformats.org/officeDocument/2006/relationships/image" Target="../media/image17.tiff"/><Relationship Id="rId25" Type="http://schemas.openxmlformats.org/officeDocument/2006/relationships/image" Target="../media/image25.png"/><Relationship Id="rId33" Type="http://schemas.openxmlformats.org/officeDocument/2006/relationships/image" Target="../media/image32.png"/><Relationship Id="rId38" Type="http://schemas.openxmlformats.org/officeDocument/2006/relationships/image" Target="../media/image35.png"/><Relationship Id="rId46" Type="http://schemas.microsoft.com/office/2007/relationships/hdphoto" Target="../media/hdphoto6.wdp"/><Relationship Id="rId59" Type="http://schemas.openxmlformats.org/officeDocument/2006/relationships/image" Target="../media/image51.png"/></Relationships>
</file>

<file path=xl/drawings/drawing1.xml><?xml version="1.0" encoding="utf-8"?>
<xdr:wsDr xmlns:xdr="http://schemas.openxmlformats.org/drawingml/2006/spreadsheetDrawing" xmlns:a="http://schemas.openxmlformats.org/drawingml/2006/main">
  <xdr:twoCellAnchor>
    <xdr:from>
      <xdr:col>0</xdr:col>
      <xdr:colOff>312965</xdr:colOff>
      <xdr:row>36</xdr:row>
      <xdr:rowOff>40821</xdr:rowOff>
    </xdr:from>
    <xdr:to>
      <xdr:col>11</xdr:col>
      <xdr:colOff>553909</xdr:colOff>
      <xdr:row>41</xdr:row>
      <xdr:rowOff>122464</xdr:rowOff>
    </xdr:to>
    <xdr:sp macro="" textlink="">
      <xdr:nvSpPr>
        <xdr:cNvPr id="3" name="9 Rectángulo">
          <a:extLst>
            <a:ext uri="{FF2B5EF4-FFF2-40B4-BE49-F238E27FC236}">
              <a16:creationId xmlns:a16="http://schemas.microsoft.com/office/drawing/2014/main" xmlns="" id="{5DA5C0A0-6B17-4448-A154-E5518F2D701E}"/>
            </a:ext>
          </a:extLst>
        </xdr:cNvPr>
        <xdr:cNvSpPr/>
      </xdr:nvSpPr>
      <xdr:spPr bwMode="auto">
        <a:xfrm>
          <a:off x="312965" y="6898821"/>
          <a:ext cx="8622944" cy="1034143"/>
        </a:xfrm>
        <a:prstGeom prst="rect">
          <a:avLst/>
        </a:prstGeom>
        <a:noFill/>
        <a:ln w="57150">
          <a:noFill/>
        </a:ln>
      </xdr:spPr>
      <xdr:txBody>
        <a:bodyPr wrap="square" lIns="91440" tIns="45720" rIns="91440" bIns="45720">
          <a:noAutofit/>
          <a:scene3d>
            <a:camera prst="orthographicFront"/>
            <a:lightRig rig="flat" dir="tl">
              <a:rot lat="0" lon="0" rev="6600000"/>
            </a:lightRig>
          </a:scene3d>
          <a:sp3d extrusionH="25400" contourW="8890">
            <a:bevelT w="38100" h="31750"/>
            <a:contourClr>
              <a:schemeClr val="accent2">
                <a:shade val="75000"/>
              </a:schemeClr>
            </a:contourClr>
          </a:sp3d>
        </a:bodyPr>
        <a:lstStyle/>
        <a:p>
          <a:pPr algn="ctr"/>
          <a:r>
            <a:rPr lang="es-ES" sz="3200" b="1" cap="none" spc="0">
              <a:ln w="11430"/>
              <a:gradFill>
                <a:gsLst>
                  <a:gs pos="0">
                    <a:schemeClr val="accent2">
                      <a:tint val="70000"/>
                      <a:satMod val="245000"/>
                    </a:schemeClr>
                  </a:gs>
                  <a:gs pos="75000">
                    <a:schemeClr val="accent2">
                      <a:tint val="90000"/>
                      <a:shade val="60000"/>
                      <a:satMod val="240000"/>
                    </a:schemeClr>
                  </a:gs>
                  <a:gs pos="100000">
                    <a:schemeClr val="accent2">
                      <a:tint val="100000"/>
                      <a:shade val="50000"/>
                      <a:satMod val="240000"/>
                    </a:schemeClr>
                  </a:gs>
                </a:gsLst>
                <a:lin ang="5400000"/>
              </a:gradFill>
              <a:effectLst>
                <a:glow rad="63500">
                  <a:schemeClr val="accent2">
                    <a:satMod val="175000"/>
                    <a:alpha val="40000"/>
                  </a:schemeClr>
                </a:glow>
                <a:outerShdw blurRad="50800" dist="39000" dir="5460000" algn="tl">
                  <a:srgbClr val="000000">
                    <a:alpha val="38000"/>
                  </a:srgbClr>
                </a:outerShdw>
              </a:effectLst>
            </a:rPr>
            <a:t>CADENA DE SUMINISTROS </a:t>
          </a:r>
        </a:p>
        <a:p>
          <a:pPr algn="ctr"/>
          <a:r>
            <a:rPr lang="es-ES" sz="3200" b="1" cap="none" spc="0">
              <a:ln w="11430">
                <a:solidFill>
                  <a:srgbClr val="002060"/>
                </a:solidFill>
              </a:ln>
              <a:solidFill>
                <a:srgbClr val="002060"/>
              </a:solidFill>
              <a:effectLst>
                <a:glow rad="101600">
                  <a:schemeClr val="tx2">
                    <a:lumMod val="20000"/>
                    <a:lumOff val="80000"/>
                    <a:alpha val="60000"/>
                  </a:schemeClr>
                </a:glow>
                <a:outerShdw blurRad="50800" dist="39000" dir="5460000" algn="tl">
                  <a:srgbClr val="000000">
                    <a:alpha val="38000"/>
                  </a:srgbClr>
                </a:outerShdw>
              </a:effectLst>
            </a:rPr>
            <a:t>SERVICIO</a:t>
          </a:r>
          <a:r>
            <a:rPr lang="es-ES" sz="3200" b="1" cap="none" spc="0" baseline="0">
              <a:ln w="11430">
                <a:solidFill>
                  <a:srgbClr val="002060"/>
                </a:solidFill>
              </a:ln>
              <a:solidFill>
                <a:srgbClr val="002060"/>
              </a:solidFill>
              <a:effectLst>
                <a:glow rad="101600">
                  <a:schemeClr val="tx2">
                    <a:lumMod val="20000"/>
                    <a:lumOff val="80000"/>
                    <a:alpha val="60000"/>
                  </a:schemeClr>
                </a:glow>
                <a:outerShdw blurRad="50800" dist="39000" dir="5460000" algn="tl">
                  <a:srgbClr val="000000">
                    <a:alpha val="38000"/>
                  </a:srgbClr>
                </a:outerShdw>
              </a:effectLst>
            </a:rPr>
            <a:t> DE OPERACIÓN PORTUARIA</a:t>
          </a:r>
          <a:endParaRPr lang="es-ES" sz="3200" b="1" cap="none" spc="0">
            <a:ln w="11430">
              <a:solidFill>
                <a:srgbClr val="002060"/>
              </a:solidFill>
            </a:ln>
            <a:solidFill>
              <a:srgbClr val="002060"/>
            </a:solidFill>
            <a:effectLst>
              <a:glow rad="101600">
                <a:schemeClr val="tx2">
                  <a:lumMod val="20000"/>
                  <a:lumOff val="80000"/>
                  <a:alpha val="60000"/>
                </a:schemeClr>
              </a:glow>
              <a:outerShdw blurRad="50800" dist="39000" dir="5460000" algn="tl">
                <a:srgbClr val="000000">
                  <a:alpha val="38000"/>
                </a:srgbClr>
              </a:outerShdw>
            </a:effectLst>
          </a:endParaRPr>
        </a:p>
      </xdr:txBody>
    </xdr:sp>
    <xdr:clientData/>
  </xdr:twoCellAnchor>
  <xdr:twoCellAnchor>
    <xdr:from>
      <xdr:col>4</xdr:col>
      <xdr:colOff>447776</xdr:colOff>
      <xdr:row>13</xdr:row>
      <xdr:rowOff>114299</xdr:rowOff>
    </xdr:from>
    <xdr:to>
      <xdr:col>7</xdr:col>
      <xdr:colOff>695425</xdr:colOff>
      <xdr:row>16</xdr:row>
      <xdr:rowOff>57149</xdr:rowOff>
    </xdr:to>
    <xdr:sp macro="" textlink="">
      <xdr:nvSpPr>
        <xdr:cNvPr id="4" name="10 CuadroTexto">
          <a:extLst>
            <a:ext uri="{FF2B5EF4-FFF2-40B4-BE49-F238E27FC236}">
              <a16:creationId xmlns:a16="http://schemas.microsoft.com/office/drawing/2014/main" xmlns="" id="{442B4215-8EA7-4026-93F8-FFFBCC414BC6}"/>
            </a:ext>
          </a:extLst>
        </xdr:cNvPr>
        <xdr:cNvSpPr txBox="1"/>
      </xdr:nvSpPr>
      <xdr:spPr bwMode="auto">
        <a:xfrm>
          <a:off x="3495776" y="2590799"/>
          <a:ext cx="2533649" cy="5143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square" rtlCol="0" anchor="ctr">
          <a:noAutofit/>
          <a:scene3d>
            <a:camera prst="orthographicFront">
              <a:rot lat="0" lon="0" rev="0"/>
            </a:camera>
            <a:lightRig rig="contrasting" dir="t">
              <a:rot lat="0" lon="0" rev="4500000"/>
            </a:lightRig>
          </a:scene3d>
          <a:sp3d contourW="6350" prstMaterial="metal">
            <a:bevelT w="127000" h="31750" prst="relaxedInset"/>
            <a:contourClr>
              <a:schemeClr val="accent1">
                <a:shade val="75000"/>
              </a:schemeClr>
            </a:contourClr>
          </a:sp3d>
        </a:bodyPr>
        <a:lstStyle/>
        <a:p>
          <a:pPr algn="ctr"/>
          <a:r>
            <a:rPr lang="es-CO" sz="2400" b="1" cap="all" spc="0">
              <a:ln w="0"/>
              <a:gradFill flip="none">
                <a:gsLst>
                  <a:gs pos="0">
                    <a:schemeClr val="accent1">
                      <a:tint val="75000"/>
                      <a:shade val="75000"/>
                      <a:satMod val="170000"/>
                    </a:schemeClr>
                  </a:gs>
                  <a:gs pos="49000">
                    <a:schemeClr val="accent1">
                      <a:tint val="88000"/>
                      <a:shade val="65000"/>
                      <a:satMod val="172000"/>
                    </a:schemeClr>
                  </a:gs>
                  <a:gs pos="50000">
                    <a:schemeClr val="accent1">
                      <a:shade val="65000"/>
                      <a:satMod val="130000"/>
                    </a:schemeClr>
                  </a:gs>
                  <a:gs pos="92000">
                    <a:schemeClr val="accent1">
                      <a:shade val="50000"/>
                      <a:satMod val="120000"/>
                    </a:schemeClr>
                  </a:gs>
                  <a:gs pos="100000">
                    <a:schemeClr val="accent1">
                      <a:shade val="48000"/>
                      <a:satMod val="120000"/>
                    </a:schemeClr>
                  </a:gs>
                </a:gsLst>
                <a:lin ang="5400000"/>
              </a:gradFill>
              <a:effectLst>
                <a:glow rad="101600">
                  <a:schemeClr val="accent1">
                    <a:satMod val="175000"/>
                    <a:alpha val="40000"/>
                  </a:schemeClr>
                </a:glow>
                <a:reflection blurRad="12700" stA="50000" endPos="50000" dist="5000" dir="5400000" sy="-100000" rotWithShape="0"/>
              </a:effectLst>
            </a:rPr>
            <a:t>AGUAS ARRIBA</a:t>
          </a:r>
        </a:p>
      </xdr:txBody>
    </xdr:sp>
    <xdr:clientData/>
  </xdr:twoCellAnchor>
  <xdr:twoCellAnchor>
    <xdr:from>
      <xdr:col>0</xdr:col>
      <xdr:colOff>126647</xdr:colOff>
      <xdr:row>12</xdr:row>
      <xdr:rowOff>160565</xdr:rowOff>
    </xdr:from>
    <xdr:to>
      <xdr:col>15</xdr:col>
      <xdr:colOff>714375</xdr:colOff>
      <xdr:row>13</xdr:row>
      <xdr:rowOff>31750</xdr:rowOff>
    </xdr:to>
    <xdr:cxnSp macro="">
      <xdr:nvCxnSpPr>
        <xdr:cNvPr id="5" name="11 Conector recto">
          <a:extLst>
            <a:ext uri="{FF2B5EF4-FFF2-40B4-BE49-F238E27FC236}">
              <a16:creationId xmlns:a16="http://schemas.microsoft.com/office/drawing/2014/main" xmlns="" id="{C124C7AB-4213-41F8-859A-E648B042715E}"/>
            </a:ext>
          </a:extLst>
        </xdr:cNvPr>
        <xdr:cNvCxnSpPr/>
      </xdr:nvCxnSpPr>
      <xdr:spPr bwMode="auto">
        <a:xfrm>
          <a:off x="126647" y="2446565"/>
          <a:ext cx="12017728" cy="61685"/>
        </a:xfrm>
        <a:prstGeom prst="line">
          <a:avLst/>
        </a:prstGeom>
        <a:ln w="76200"/>
        <a:effectLst>
          <a:glow rad="63500">
            <a:schemeClr val="accent2">
              <a:satMod val="175000"/>
              <a:alpha val="40000"/>
            </a:schemeClr>
          </a:glow>
          <a:outerShdw blurRad="40000" dist="23000" dir="5400000" rotWithShape="0">
            <a:srgbClr val="000000">
              <a:alpha val="35000"/>
            </a:srgbClr>
          </a:outerShdw>
        </a:effectLst>
      </xdr:spPr>
      <xdr:style>
        <a:lnRef idx="3">
          <a:schemeClr val="accent2"/>
        </a:lnRef>
        <a:fillRef idx="0">
          <a:schemeClr val="accent2"/>
        </a:fillRef>
        <a:effectRef idx="2">
          <a:schemeClr val="accent2"/>
        </a:effectRef>
        <a:fontRef idx="minor">
          <a:schemeClr val="tx1"/>
        </a:fontRef>
      </xdr:style>
    </xdr:cxnSp>
    <xdr:clientData/>
  </xdr:twoCellAnchor>
  <xdr:twoCellAnchor>
    <xdr:from>
      <xdr:col>3</xdr:col>
      <xdr:colOff>365126</xdr:colOff>
      <xdr:row>8</xdr:row>
      <xdr:rowOff>174625</xdr:rowOff>
    </xdr:from>
    <xdr:to>
      <xdr:col>6</xdr:col>
      <xdr:colOff>206376</xdr:colOff>
      <xdr:row>13</xdr:row>
      <xdr:rowOff>79375</xdr:rowOff>
    </xdr:to>
    <xdr:sp macro="" textlink="">
      <xdr:nvSpPr>
        <xdr:cNvPr id="6" name="13 CuadroTexto">
          <a:extLst>
            <a:ext uri="{FF2B5EF4-FFF2-40B4-BE49-F238E27FC236}">
              <a16:creationId xmlns:a16="http://schemas.microsoft.com/office/drawing/2014/main" xmlns="" id="{721316C9-5C50-4E90-B96E-4D1BC7D47102}"/>
            </a:ext>
          </a:extLst>
        </xdr:cNvPr>
        <xdr:cNvSpPr txBox="1"/>
      </xdr:nvSpPr>
      <xdr:spPr bwMode="auto">
        <a:xfrm>
          <a:off x="2651126" y="1698625"/>
          <a:ext cx="2127250" cy="85725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effectLst>
                <a:glow rad="101600">
                  <a:schemeClr val="bg1">
                    <a:lumMod val="85000"/>
                    <a:alpha val="60000"/>
                  </a:schemeClr>
                </a:glow>
              </a:effectLst>
            </a:rPr>
            <a:t>2. CONTACTO</a:t>
          </a:r>
          <a:r>
            <a:rPr lang="es-CO" sz="1200" baseline="0">
              <a:effectLst>
                <a:glow rad="101600">
                  <a:schemeClr val="bg1">
                    <a:lumMod val="85000"/>
                    <a:alpha val="60000"/>
                  </a:schemeClr>
                </a:glow>
              </a:effectLst>
            </a:rPr>
            <a:t> CON ADMINISTRADOR DEL CONTRATO</a:t>
          </a:r>
          <a:endParaRPr lang="es-CO" sz="1200">
            <a:effectLst>
              <a:glow rad="101600">
                <a:schemeClr val="bg1">
                  <a:lumMod val="85000"/>
                  <a:alpha val="60000"/>
                </a:schemeClr>
              </a:glow>
            </a:effectLst>
          </a:endParaRPr>
        </a:p>
      </xdr:txBody>
    </xdr:sp>
    <xdr:clientData/>
  </xdr:twoCellAnchor>
  <xdr:twoCellAnchor>
    <xdr:from>
      <xdr:col>4</xdr:col>
      <xdr:colOff>380994</xdr:colOff>
      <xdr:row>2</xdr:row>
      <xdr:rowOff>94710</xdr:rowOff>
    </xdr:from>
    <xdr:to>
      <xdr:col>6</xdr:col>
      <xdr:colOff>394524</xdr:colOff>
      <xdr:row>8</xdr:row>
      <xdr:rowOff>165650</xdr:rowOff>
    </xdr:to>
    <xdr:pic>
      <xdr:nvPicPr>
        <xdr:cNvPr id="7" name="Picture 22" descr="http://www.actualicese.com/_ig/img/fotos/contrato.jpg">
          <a:extLst>
            <a:ext uri="{FF2B5EF4-FFF2-40B4-BE49-F238E27FC236}">
              <a16:creationId xmlns:a16="http://schemas.microsoft.com/office/drawing/2014/main" xmlns="" id="{1CF84BCA-2B44-4A37-9DA6-318370C0CF2F}"/>
            </a:ext>
          </a:extLst>
        </xdr:cNvPr>
        <xdr:cNvPicPr>
          <a:picLocks noChangeAspect="1" noChangeArrowheads="1"/>
        </xdr:cNvPicPr>
      </xdr:nvPicPr>
      <xdr:blipFill>
        <a:blip xmlns:r="http://schemas.openxmlformats.org/officeDocument/2006/relationships" r:embed="rId1" cstate="print">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3428994" y="475710"/>
          <a:ext cx="1537530" cy="12139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16</xdr:col>
      <xdr:colOff>172357</xdr:colOff>
      <xdr:row>13</xdr:row>
      <xdr:rowOff>171908</xdr:rowOff>
    </xdr:from>
    <xdr:to>
      <xdr:col>16</xdr:col>
      <xdr:colOff>201032</xdr:colOff>
      <xdr:row>78</xdr:row>
      <xdr:rowOff>18143</xdr:rowOff>
    </xdr:to>
    <xdr:cxnSp macro="">
      <xdr:nvCxnSpPr>
        <xdr:cNvPr id="8" name="24 Conector recto">
          <a:extLst>
            <a:ext uri="{FF2B5EF4-FFF2-40B4-BE49-F238E27FC236}">
              <a16:creationId xmlns:a16="http://schemas.microsoft.com/office/drawing/2014/main" xmlns="" id="{EFC01E5C-632A-4532-845E-05EABB133C23}"/>
            </a:ext>
          </a:extLst>
        </xdr:cNvPr>
        <xdr:cNvCxnSpPr/>
      </xdr:nvCxnSpPr>
      <xdr:spPr bwMode="auto">
        <a:xfrm flipV="1">
          <a:off x="12364357" y="2648408"/>
          <a:ext cx="28675" cy="12228735"/>
        </a:xfrm>
        <a:prstGeom prst="line">
          <a:avLst/>
        </a:prstGeom>
        <a:ln w="76200">
          <a:solidFill>
            <a:srgbClr val="002060"/>
          </a:solidFill>
        </a:ln>
        <a:effectLst>
          <a:glow rad="63500">
            <a:schemeClr val="accent1">
              <a:satMod val="175000"/>
              <a:alpha val="40000"/>
            </a:schemeClr>
          </a:glow>
          <a:outerShdw blurRad="40000" dist="23000" dir="5400000" rotWithShape="0">
            <a:srgbClr val="000000">
              <a:alpha val="35000"/>
            </a:srgbClr>
          </a:outerShdw>
        </a:effectLst>
      </xdr:spPr>
      <xdr:style>
        <a:lnRef idx="3">
          <a:schemeClr val="accent2"/>
        </a:lnRef>
        <a:fillRef idx="0">
          <a:schemeClr val="accent2"/>
        </a:fillRef>
        <a:effectRef idx="2">
          <a:schemeClr val="accent2"/>
        </a:effectRef>
        <a:fontRef idx="minor">
          <a:schemeClr val="tx1"/>
        </a:fontRef>
      </xdr:style>
    </xdr:cxnSp>
    <xdr:clientData/>
  </xdr:twoCellAnchor>
  <xdr:twoCellAnchor>
    <xdr:from>
      <xdr:col>17</xdr:col>
      <xdr:colOff>212675</xdr:colOff>
      <xdr:row>42</xdr:row>
      <xdr:rowOff>24442</xdr:rowOff>
    </xdr:from>
    <xdr:to>
      <xdr:col>20</xdr:col>
      <xdr:colOff>321532</xdr:colOff>
      <xdr:row>45</xdr:row>
      <xdr:rowOff>117222</xdr:rowOff>
    </xdr:to>
    <xdr:sp macro="" textlink="">
      <xdr:nvSpPr>
        <xdr:cNvPr id="9" name="25 CuadroTexto">
          <a:extLst>
            <a:ext uri="{FF2B5EF4-FFF2-40B4-BE49-F238E27FC236}">
              <a16:creationId xmlns:a16="http://schemas.microsoft.com/office/drawing/2014/main" xmlns="" id="{24234260-FDDD-407F-BB02-B98539DB33FF}"/>
            </a:ext>
          </a:extLst>
        </xdr:cNvPr>
        <xdr:cNvSpPr txBox="1"/>
      </xdr:nvSpPr>
      <xdr:spPr bwMode="auto">
        <a:xfrm>
          <a:off x="14408453" y="8321775"/>
          <a:ext cx="2606523" cy="685447"/>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lnSpc>
              <a:spcPts val="1000"/>
            </a:lnSpc>
          </a:pPr>
          <a:r>
            <a:rPr lang="es-CO" sz="1200">
              <a:solidFill>
                <a:srgbClr val="FF0000"/>
              </a:solidFill>
              <a:effectLst>
                <a:glow rad="101600">
                  <a:schemeClr val="bg1">
                    <a:lumMod val="85000"/>
                    <a:alpha val="60000"/>
                  </a:schemeClr>
                </a:glow>
              </a:effectLst>
            </a:rPr>
            <a:t>3. TRASLADO DE LA CARGA A ZONA ADUANERA</a:t>
          </a:r>
        </a:p>
      </xdr:txBody>
    </xdr:sp>
    <xdr:clientData/>
  </xdr:twoCellAnchor>
  <xdr:twoCellAnchor>
    <xdr:from>
      <xdr:col>7</xdr:col>
      <xdr:colOff>619220</xdr:colOff>
      <xdr:row>86</xdr:row>
      <xdr:rowOff>151039</xdr:rowOff>
    </xdr:from>
    <xdr:to>
      <xdr:col>10</xdr:col>
      <xdr:colOff>323945</xdr:colOff>
      <xdr:row>89</xdr:row>
      <xdr:rowOff>122464</xdr:rowOff>
    </xdr:to>
    <xdr:sp macro="" textlink="">
      <xdr:nvSpPr>
        <xdr:cNvPr id="11" name="30 CuadroTexto">
          <a:extLst>
            <a:ext uri="{FF2B5EF4-FFF2-40B4-BE49-F238E27FC236}">
              <a16:creationId xmlns:a16="http://schemas.microsoft.com/office/drawing/2014/main" xmlns="" id="{DA990A26-BE64-42A7-966C-D6A83C715A5D}"/>
            </a:ext>
          </a:extLst>
        </xdr:cNvPr>
        <xdr:cNvSpPr txBox="1"/>
      </xdr:nvSpPr>
      <xdr:spPr bwMode="auto">
        <a:xfrm>
          <a:off x="5953220" y="16534039"/>
          <a:ext cx="1990725" cy="54292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effectLst>
                <a:glow rad="101600">
                  <a:schemeClr val="bg1">
                    <a:lumMod val="85000"/>
                    <a:alpha val="60000"/>
                  </a:schemeClr>
                </a:glow>
              </a:effectLst>
            </a:rPr>
            <a:t>2. TRANSPORTE MARÍTIMO</a:t>
          </a:r>
          <a:r>
            <a:rPr lang="es-CO" sz="1200" baseline="0">
              <a:effectLst>
                <a:glow rad="101600">
                  <a:schemeClr val="bg1">
                    <a:lumMod val="85000"/>
                    <a:alpha val="60000"/>
                  </a:schemeClr>
                </a:glow>
              </a:effectLst>
            </a:rPr>
            <a:t> DE LA CARGA</a:t>
          </a:r>
          <a:endParaRPr lang="es-CO" sz="1200">
            <a:effectLst>
              <a:glow rad="101600">
                <a:schemeClr val="bg1">
                  <a:lumMod val="85000"/>
                  <a:alpha val="60000"/>
                </a:schemeClr>
              </a:glow>
            </a:effectLst>
          </a:endParaRPr>
        </a:p>
      </xdr:txBody>
    </xdr:sp>
    <xdr:clientData/>
  </xdr:twoCellAnchor>
  <xdr:twoCellAnchor>
    <xdr:from>
      <xdr:col>0</xdr:col>
      <xdr:colOff>129368</xdr:colOff>
      <xdr:row>78</xdr:row>
      <xdr:rowOff>168730</xdr:rowOff>
    </xdr:from>
    <xdr:to>
      <xdr:col>15</xdr:col>
      <xdr:colOff>444500</xdr:colOff>
      <xdr:row>79</xdr:row>
      <xdr:rowOff>31750</xdr:rowOff>
    </xdr:to>
    <xdr:cxnSp macro="">
      <xdr:nvCxnSpPr>
        <xdr:cNvPr id="12" name="32 Conector recto">
          <a:extLst>
            <a:ext uri="{FF2B5EF4-FFF2-40B4-BE49-F238E27FC236}">
              <a16:creationId xmlns:a16="http://schemas.microsoft.com/office/drawing/2014/main" xmlns="" id="{7984513A-EB4B-40D0-8CCD-6A19BA20B262}"/>
            </a:ext>
          </a:extLst>
        </xdr:cNvPr>
        <xdr:cNvCxnSpPr/>
      </xdr:nvCxnSpPr>
      <xdr:spPr bwMode="auto">
        <a:xfrm>
          <a:off x="129368" y="15027730"/>
          <a:ext cx="11745132" cy="53520"/>
        </a:xfrm>
        <a:prstGeom prst="line">
          <a:avLst/>
        </a:prstGeom>
        <a:ln w="76200"/>
        <a:effectLst>
          <a:glow rad="63500">
            <a:schemeClr val="accent2">
              <a:satMod val="175000"/>
              <a:alpha val="40000"/>
            </a:schemeClr>
          </a:glow>
          <a:outerShdw blurRad="40000" dist="23000" dir="5400000" rotWithShape="0">
            <a:srgbClr val="000000">
              <a:alpha val="35000"/>
            </a:srgbClr>
          </a:outerShdw>
        </a:effectLst>
      </xdr:spPr>
      <xdr:style>
        <a:lnRef idx="3">
          <a:schemeClr val="accent2"/>
        </a:lnRef>
        <a:fillRef idx="0">
          <a:schemeClr val="accent2"/>
        </a:fillRef>
        <a:effectRef idx="2">
          <a:schemeClr val="accent2"/>
        </a:effectRef>
        <a:fontRef idx="minor">
          <a:schemeClr val="tx1"/>
        </a:fontRef>
      </xdr:style>
    </xdr:cxnSp>
    <xdr:clientData/>
  </xdr:twoCellAnchor>
  <xdr:twoCellAnchor>
    <xdr:from>
      <xdr:col>4</xdr:col>
      <xdr:colOff>510369</xdr:colOff>
      <xdr:row>75</xdr:row>
      <xdr:rowOff>73478</xdr:rowOff>
    </xdr:from>
    <xdr:to>
      <xdr:col>7</xdr:col>
      <xdr:colOff>548469</xdr:colOff>
      <xdr:row>78</xdr:row>
      <xdr:rowOff>16328</xdr:rowOff>
    </xdr:to>
    <xdr:sp macro="" textlink="">
      <xdr:nvSpPr>
        <xdr:cNvPr id="13" name="39 CuadroTexto">
          <a:extLst>
            <a:ext uri="{FF2B5EF4-FFF2-40B4-BE49-F238E27FC236}">
              <a16:creationId xmlns:a16="http://schemas.microsoft.com/office/drawing/2014/main" xmlns="" id="{466994D8-5259-41BF-B397-754465C02E8E}"/>
            </a:ext>
          </a:extLst>
        </xdr:cNvPr>
        <xdr:cNvSpPr txBox="1"/>
      </xdr:nvSpPr>
      <xdr:spPr bwMode="auto">
        <a:xfrm>
          <a:off x="3558369" y="14360978"/>
          <a:ext cx="2324100" cy="5143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square" rtlCol="0" anchor="ctr">
          <a:noAutofit/>
          <a:scene3d>
            <a:camera prst="orthographicFront">
              <a:rot lat="0" lon="0" rev="0"/>
            </a:camera>
            <a:lightRig rig="contrasting" dir="t">
              <a:rot lat="0" lon="0" rev="4500000"/>
            </a:lightRig>
          </a:scene3d>
          <a:sp3d contourW="6350" prstMaterial="metal">
            <a:bevelT w="127000" h="31750" prst="relaxedInset"/>
            <a:contourClr>
              <a:schemeClr val="accent1">
                <a:shade val="75000"/>
              </a:schemeClr>
            </a:contourClr>
          </a:sp3d>
        </a:bodyPr>
        <a:lstStyle/>
        <a:p>
          <a:pPr algn="ctr"/>
          <a:r>
            <a:rPr lang="es-CO" sz="2400" b="1" cap="all" spc="0">
              <a:ln w="0"/>
              <a:gradFill flip="none">
                <a:gsLst>
                  <a:gs pos="0">
                    <a:schemeClr val="accent1">
                      <a:tint val="75000"/>
                      <a:shade val="75000"/>
                      <a:satMod val="170000"/>
                    </a:schemeClr>
                  </a:gs>
                  <a:gs pos="49000">
                    <a:schemeClr val="accent1">
                      <a:tint val="88000"/>
                      <a:shade val="65000"/>
                      <a:satMod val="172000"/>
                    </a:schemeClr>
                  </a:gs>
                  <a:gs pos="50000">
                    <a:schemeClr val="accent1">
                      <a:shade val="65000"/>
                      <a:satMod val="130000"/>
                    </a:schemeClr>
                  </a:gs>
                  <a:gs pos="92000">
                    <a:schemeClr val="accent1">
                      <a:shade val="50000"/>
                      <a:satMod val="120000"/>
                    </a:schemeClr>
                  </a:gs>
                  <a:gs pos="100000">
                    <a:schemeClr val="accent1">
                      <a:shade val="48000"/>
                      <a:satMod val="120000"/>
                    </a:schemeClr>
                  </a:gs>
                </a:gsLst>
                <a:lin ang="5400000"/>
              </a:gradFill>
              <a:effectLst>
                <a:glow rad="101600">
                  <a:schemeClr val="accent1">
                    <a:satMod val="175000"/>
                    <a:alpha val="40000"/>
                  </a:schemeClr>
                </a:glow>
                <a:reflection blurRad="12700" stA="50000" endPos="50000" dist="5000" dir="5400000" sy="-100000" rotWithShape="0"/>
              </a:effectLst>
            </a:rPr>
            <a:t>AGUAS ABAJO</a:t>
          </a:r>
        </a:p>
      </xdr:txBody>
    </xdr:sp>
    <xdr:clientData/>
  </xdr:twoCellAnchor>
  <xdr:twoCellAnchor>
    <xdr:from>
      <xdr:col>14</xdr:col>
      <xdr:colOff>575231</xdr:colOff>
      <xdr:row>23</xdr:row>
      <xdr:rowOff>71211</xdr:rowOff>
    </xdr:from>
    <xdr:to>
      <xdr:col>15</xdr:col>
      <xdr:colOff>613331</xdr:colOff>
      <xdr:row>59</xdr:row>
      <xdr:rowOff>166460</xdr:rowOff>
    </xdr:to>
    <xdr:sp macro="" textlink="">
      <xdr:nvSpPr>
        <xdr:cNvPr id="14" name="55 CuadroTexto">
          <a:extLst>
            <a:ext uri="{FF2B5EF4-FFF2-40B4-BE49-F238E27FC236}">
              <a16:creationId xmlns:a16="http://schemas.microsoft.com/office/drawing/2014/main" xmlns="" id="{253BD7A6-6DEE-421C-87B3-E35395476C4E}"/>
            </a:ext>
          </a:extLst>
        </xdr:cNvPr>
        <xdr:cNvSpPr txBox="1"/>
      </xdr:nvSpPr>
      <xdr:spPr bwMode="auto">
        <a:xfrm rot="16200000">
          <a:off x="8166656" y="7529286"/>
          <a:ext cx="6953249" cy="8001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wrap="square" rtlCol="0" anchor="ctr">
          <a:noAutofit/>
          <a:scene3d>
            <a:camera prst="orthographicFront">
              <a:rot lat="0" lon="0" rev="0"/>
            </a:camera>
            <a:lightRig rig="contrasting" dir="t">
              <a:rot lat="0" lon="0" rev="4500000"/>
            </a:lightRig>
          </a:scene3d>
          <a:sp3d contourW="6350" prstMaterial="metal">
            <a:bevelT w="127000" h="31750" prst="relaxedInset"/>
            <a:contourClr>
              <a:schemeClr val="accent1">
                <a:shade val="75000"/>
              </a:schemeClr>
            </a:contourClr>
          </a:sp3d>
        </a:bodyPr>
        <a:lstStyle/>
        <a:p>
          <a:pPr algn="ctr"/>
          <a:r>
            <a:rPr lang="es-CO" sz="2400" b="1" cap="all" spc="0">
              <a:ln w="0"/>
              <a:gradFill flip="none">
                <a:gsLst>
                  <a:gs pos="0">
                    <a:schemeClr val="accent1">
                      <a:tint val="75000"/>
                      <a:shade val="75000"/>
                      <a:satMod val="170000"/>
                    </a:schemeClr>
                  </a:gs>
                  <a:gs pos="49000">
                    <a:schemeClr val="accent1">
                      <a:tint val="88000"/>
                      <a:shade val="65000"/>
                      <a:satMod val="172000"/>
                    </a:schemeClr>
                  </a:gs>
                  <a:gs pos="50000">
                    <a:schemeClr val="accent1">
                      <a:shade val="65000"/>
                      <a:satMod val="130000"/>
                    </a:schemeClr>
                  </a:gs>
                  <a:gs pos="92000">
                    <a:schemeClr val="accent1">
                      <a:shade val="50000"/>
                      <a:satMod val="120000"/>
                    </a:schemeClr>
                  </a:gs>
                  <a:gs pos="100000">
                    <a:schemeClr val="accent1">
                      <a:shade val="48000"/>
                      <a:satMod val="120000"/>
                    </a:schemeClr>
                  </a:gs>
                </a:gsLst>
                <a:lin ang="5400000"/>
              </a:gradFill>
              <a:effectLst>
                <a:glow rad="101600">
                  <a:schemeClr val="accent1">
                    <a:satMod val="175000"/>
                    <a:alpha val="40000"/>
                  </a:schemeClr>
                </a:glow>
                <a:reflection blurRad="12700" stA="50000" endPos="50000" dist="5000" dir="5400000" sy="-100000" rotWithShape="0"/>
              </a:effectLst>
            </a:rPr>
            <a:t>CONTROL</a:t>
          </a:r>
          <a:r>
            <a:rPr lang="es-CO" sz="2400" b="1" cap="all" spc="0" baseline="0">
              <a:ln w="0"/>
              <a:gradFill flip="none">
                <a:gsLst>
                  <a:gs pos="0">
                    <a:schemeClr val="accent1">
                      <a:tint val="75000"/>
                      <a:shade val="75000"/>
                      <a:satMod val="170000"/>
                    </a:schemeClr>
                  </a:gs>
                  <a:gs pos="49000">
                    <a:schemeClr val="accent1">
                      <a:tint val="88000"/>
                      <a:shade val="65000"/>
                      <a:satMod val="172000"/>
                    </a:schemeClr>
                  </a:gs>
                  <a:gs pos="50000">
                    <a:schemeClr val="accent1">
                      <a:shade val="65000"/>
                      <a:satMod val="130000"/>
                    </a:schemeClr>
                  </a:gs>
                  <a:gs pos="92000">
                    <a:schemeClr val="accent1">
                      <a:shade val="50000"/>
                      <a:satMod val="120000"/>
                    </a:schemeClr>
                  </a:gs>
                  <a:gs pos="100000">
                    <a:schemeClr val="accent1">
                      <a:shade val="48000"/>
                      <a:satMod val="120000"/>
                    </a:schemeClr>
                  </a:gs>
                </a:gsLst>
                <a:lin ang="5400000"/>
              </a:gradFill>
              <a:effectLst>
                <a:glow rad="101600">
                  <a:schemeClr val="accent1">
                    <a:satMod val="175000"/>
                    <a:alpha val="40000"/>
                  </a:schemeClr>
                </a:glow>
                <a:reflection blurRad="12700" stA="50000" endPos="50000" dist="5000" dir="5400000" sy="-100000" rotWithShape="0"/>
              </a:effectLst>
            </a:rPr>
            <a:t> OPERACIONAL DE LA CARGA</a:t>
          </a:r>
          <a:endParaRPr lang="es-CO" sz="2400" b="1" cap="all" spc="0">
            <a:ln w="0"/>
            <a:gradFill flip="none">
              <a:gsLst>
                <a:gs pos="0">
                  <a:schemeClr val="accent1">
                    <a:tint val="75000"/>
                    <a:shade val="75000"/>
                    <a:satMod val="170000"/>
                  </a:schemeClr>
                </a:gs>
                <a:gs pos="49000">
                  <a:schemeClr val="accent1">
                    <a:tint val="88000"/>
                    <a:shade val="65000"/>
                    <a:satMod val="172000"/>
                  </a:schemeClr>
                </a:gs>
                <a:gs pos="50000">
                  <a:schemeClr val="accent1">
                    <a:shade val="65000"/>
                    <a:satMod val="130000"/>
                  </a:schemeClr>
                </a:gs>
                <a:gs pos="92000">
                  <a:schemeClr val="accent1">
                    <a:shade val="50000"/>
                    <a:satMod val="120000"/>
                  </a:schemeClr>
                </a:gs>
                <a:gs pos="100000">
                  <a:schemeClr val="accent1">
                    <a:shade val="48000"/>
                    <a:satMod val="120000"/>
                  </a:schemeClr>
                </a:gs>
              </a:gsLst>
              <a:lin ang="5400000"/>
            </a:gradFill>
            <a:effectLst>
              <a:glow rad="101600">
                <a:schemeClr val="accent1">
                  <a:satMod val="175000"/>
                  <a:alpha val="40000"/>
                </a:schemeClr>
              </a:glow>
              <a:reflection blurRad="12700" stA="50000" endPos="50000" dist="5000" dir="5400000" sy="-100000" rotWithShape="0"/>
            </a:effectLst>
          </a:endParaRPr>
        </a:p>
      </xdr:txBody>
    </xdr:sp>
    <xdr:clientData/>
  </xdr:twoCellAnchor>
  <xdr:twoCellAnchor>
    <xdr:from>
      <xdr:col>2</xdr:col>
      <xdr:colOff>325214</xdr:colOff>
      <xdr:row>10</xdr:row>
      <xdr:rowOff>38098</xdr:rowOff>
    </xdr:from>
    <xdr:to>
      <xdr:col>3</xdr:col>
      <xdr:colOff>287114</xdr:colOff>
      <xdr:row>12</xdr:row>
      <xdr:rowOff>57148</xdr:rowOff>
    </xdr:to>
    <xdr:sp macro="" textlink="">
      <xdr:nvSpPr>
        <xdr:cNvPr id="15" name="140 Pentágono">
          <a:extLst>
            <a:ext uri="{FF2B5EF4-FFF2-40B4-BE49-F238E27FC236}">
              <a16:creationId xmlns:a16="http://schemas.microsoft.com/office/drawing/2014/main" xmlns="" id="{6202EDF5-4702-461A-999E-BB249DC44F14}"/>
            </a:ext>
          </a:extLst>
        </xdr:cNvPr>
        <xdr:cNvSpPr/>
      </xdr:nvSpPr>
      <xdr:spPr bwMode="auto">
        <a:xfrm rot="10800000" flipV="1">
          <a:off x="1849214" y="1943098"/>
          <a:ext cx="723900" cy="400050"/>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100%</a:t>
          </a:r>
        </a:p>
      </xdr:txBody>
    </xdr:sp>
    <xdr:clientData/>
  </xdr:twoCellAnchor>
  <xdr:twoCellAnchor>
    <xdr:from>
      <xdr:col>6</xdr:col>
      <xdr:colOff>99285</xdr:colOff>
      <xdr:row>10</xdr:row>
      <xdr:rowOff>30841</xdr:rowOff>
    </xdr:from>
    <xdr:to>
      <xdr:col>7</xdr:col>
      <xdr:colOff>108811</xdr:colOff>
      <xdr:row>12</xdr:row>
      <xdr:rowOff>40366</xdr:rowOff>
    </xdr:to>
    <xdr:sp macro="" textlink="">
      <xdr:nvSpPr>
        <xdr:cNvPr id="16" name="142 Pentágono">
          <a:extLst>
            <a:ext uri="{FF2B5EF4-FFF2-40B4-BE49-F238E27FC236}">
              <a16:creationId xmlns:a16="http://schemas.microsoft.com/office/drawing/2014/main" xmlns="" id="{9F866FF5-2956-481F-9523-635546903F9A}"/>
            </a:ext>
          </a:extLst>
        </xdr:cNvPr>
        <xdr:cNvSpPr/>
      </xdr:nvSpPr>
      <xdr:spPr bwMode="auto">
        <a:xfrm rot="10800000" flipV="1">
          <a:off x="5136952" y="2006397"/>
          <a:ext cx="842081" cy="404636"/>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95%</a:t>
          </a:r>
        </a:p>
      </xdr:txBody>
    </xdr:sp>
    <xdr:clientData/>
  </xdr:twoCellAnchor>
  <xdr:twoCellAnchor>
    <xdr:from>
      <xdr:col>10</xdr:col>
      <xdr:colOff>502610</xdr:colOff>
      <xdr:row>9</xdr:row>
      <xdr:rowOff>135617</xdr:rowOff>
    </xdr:from>
    <xdr:to>
      <xdr:col>11</xdr:col>
      <xdr:colOff>407360</xdr:colOff>
      <xdr:row>11</xdr:row>
      <xdr:rowOff>145142</xdr:rowOff>
    </xdr:to>
    <xdr:sp macro="" textlink="">
      <xdr:nvSpPr>
        <xdr:cNvPr id="17" name="143 Pentágono">
          <a:extLst>
            <a:ext uri="{FF2B5EF4-FFF2-40B4-BE49-F238E27FC236}">
              <a16:creationId xmlns:a16="http://schemas.microsoft.com/office/drawing/2014/main" xmlns="" id="{C0D3C327-764E-4447-8F94-C8819D58D659}"/>
            </a:ext>
          </a:extLst>
        </xdr:cNvPr>
        <xdr:cNvSpPr/>
      </xdr:nvSpPr>
      <xdr:spPr bwMode="auto">
        <a:xfrm rot="10800000" flipV="1">
          <a:off x="8870499" y="1913617"/>
          <a:ext cx="737305" cy="404636"/>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94%</a:t>
          </a:r>
        </a:p>
      </xdr:txBody>
    </xdr:sp>
    <xdr:clientData/>
  </xdr:twoCellAnchor>
  <xdr:twoCellAnchor>
    <xdr:from>
      <xdr:col>14</xdr:col>
      <xdr:colOff>406455</xdr:colOff>
      <xdr:row>10</xdr:row>
      <xdr:rowOff>71862</xdr:rowOff>
    </xdr:from>
    <xdr:to>
      <xdr:col>15</xdr:col>
      <xdr:colOff>377880</xdr:colOff>
      <xdr:row>12</xdr:row>
      <xdr:rowOff>81387</xdr:rowOff>
    </xdr:to>
    <xdr:sp macro="" textlink="">
      <xdr:nvSpPr>
        <xdr:cNvPr id="18" name="146 Pentágono">
          <a:extLst>
            <a:ext uri="{FF2B5EF4-FFF2-40B4-BE49-F238E27FC236}">
              <a16:creationId xmlns:a16="http://schemas.microsoft.com/office/drawing/2014/main" xmlns="" id="{995A0C71-0580-4FEB-B558-07ED32A1F934}"/>
            </a:ext>
          </a:extLst>
        </xdr:cNvPr>
        <xdr:cNvSpPr/>
      </xdr:nvSpPr>
      <xdr:spPr bwMode="auto">
        <a:xfrm rot="10800000" flipV="1">
          <a:off x="12104566" y="2047418"/>
          <a:ext cx="803981" cy="404636"/>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97%</a:t>
          </a:r>
        </a:p>
      </xdr:txBody>
    </xdr:sp>
    <xdr:clientData/>
  </xdr:twoCellAnchor>
  <xdr:twoCellAnchor>
    <xdr:from>
      <xdr:col>18</xdr:col>
      <xdr:colOff>217264</xdr:colOff>
      <xdr:row>22</xdr:row>
      <xdr:rowOff>101599</xdr:rowOff>
    </xdr:from>
    <xdr:to>
      <xdr:col>19</xdr:col>
      <xdr:colOff>190500</xdr:colOff>
      <xdr:row>24</xdr:row>
      <xdr:rowOff>120649</xdr:rowOff>
    </xdr:to>
    <xdr:sp macro="" textlink="">
      <xdr:nvSpPr>
        <xdr:cNvPr id="19" name="147 Pentágono">
          <a:extLst>
            <a:ext uri="{FF2B5EF4-FFF2-40B4-BE49-F238E27FC236}">
              <a16:creationId xmlns:a16="http://schemas.microsoft.com/office/drawing/2014/main" xmlns="" id="{190F4C1B-9D22-4872-BCA5-42A3102D1944}"/>
            </a:ext>
          </a:extLst>
        </xdr:cNvPr>
        <xdr:cNvSpPr/>
      </xdr:nvSpPr>
      <xdr:spPr bwMode="auto">
        <a:xfrm rot="10800000" flipV="1">
          <a:off x="13933264" y="4292599"/>
          <a:ext cx="735236" cy="400050"/>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100%</a:t>
          </a:r>
        </a:p>
      </xdr:txBody>
    </xdr:sp>
    <xdr:clientData/>
  </xdr:twoCellAnchor>
  <xdr:twoCellAnchor>
    <xdr:from>
      <xdr:col>17</xdr:col>
      <xdr:colOff>546455</xdr:colOff>
      <xdr:row>34</xdr:row>
      <xdr:rowOff>144184</xdr:rowOff>
    </xdr:from>
    <xdr:to>
      <xdr:col>18</xdr:col>
      <xdr:colOff>495652</xdr:colOff>
      <xdr:row>36</xdr:row>
      <xdr:rowOff>153709</xdr:rowOff>
    </xdr:to>
    <xdr:sp macro="" textlink="">
      <xdr:nvSpPr>
        <xdr:cNvPr id="20" name="148 Pentágono">
          <a:extLst>
            <a:ext uri="{FF2B5EF4-FFF2-40B4-BE49-F238E27FC236}">
              <a16:creationId xmlns:a16="http://schemas.microsoft.com/office/drawing/2014/main" xmlns="" id="{48AC85D2-D65B-4BAD-83AB-EBDBCE5819B1}"/>
            </a:ext>
          </a:extLst>
        </xdr:cNvPr>
        <xdr:cNvSpPr/>
      </xdr:nvSpPr>
      <xdr:spPr bwMode="auto">
        <a:xfrm rot="10800000" flipV="1">
          <a:off x="14742233" y="6861073"/>
          <a:ext cx="781752" cy="404636"/>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100%</a:t>
          </a:r>
        </a:p>
      </xdr:txBody>
    </xdr:sp>
    <xdr:clientData/>
  </xdr:twoCellAnchor>
  <xdr:twoCellAnchor>
    <xdr:from>
      <xdr:col>18</xdr:col>
      <xdr:colOff>95052</xdr:colOff>
      <xdr:row>45</xdr:row>
      <xdr:rowOff>81439</xdr:rowOff>
    </xdr:from>
    <xdr:to>
      <xdr:col>19</xdr:col>
      <xdr:colOff>86430</xdr:colOff>
      <xdr:row>47</xdr:row>
      <xdr:rowOff>100489</xdr:rowOff>
    </xdr:to>
    <xdr:sp macro="" textlink="">
      <xdr:nvSpPr>
        <xdr:cNvPr id="21" name="149 Pentágono">
          <a:extLst>
            <a:ext uri="{FF2B5EF4-FFF2-40B4-BE49-F238E27FC236}">
              <a16:creationId xmlns:a16="http://schemas.microsoft.com/office/drawing/2014/main" xmlns="" id="{451D9939-4FC7-48CE-9451-B2391B406A72}"/>
            </a:ext>
          </a:extLst>
        </xdr:cNvPr>
        <xdr:cNvSpPr/>
      </xdr:nvSpPr>
      <xdr:spPr bwMode="auto">
        <a:xfrm rot="10800000" flipV="1">
          <a:off x="15123385" y="8971439"/>
          <a:ext cx="823934" cy="414161"/>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100%</a:t>
          </a:r>
        </a:p>
      </xdr:txBody>
    </xdr:sp>
    <xdr:clientData/>
  </xdr:twoCellAnchor>
  <xdr:twoCellAnchor>
    <xdr:from>
      <xdr:col>17</xdr:col>
      <xdr:colOff>800759</xdr:colOff>
      <xdr:row>57</xdr:row>
      <xdr:rowOff>64504</xdr:rowOff>
    </xdr:from>
    <xdr:to>
      <xdr:col>18</xdr:col>
      <xdr:colOff>705509</xdr:colOff>
      <xdr:row>59</xdr:row>
      <xdr:rowOff>74030</xdr:rowOff>
    </xdr:to>
    <xdr:sp macro="" textlink="">
      <xdr:nvSpPr>
        <xdr:cNvPr id="22" name="150 Pentágono">
          <a:extLst>
            <a:ext uri="{FF2B5EF4-FFF2-40B4-BE49-F238E27FC236}">
              <a16:creationId xmlns:a16="http://schemas.microsoft.com/office/drawing/2014/main" xmlns="" id="{A129347B-9194-42FB-8493-9A2AB48E81C4}"/>
            </a:ext>
          </a:extLst>
        </xdr:cNvPr>
        <xdr:cNvSpPr/>
      </xdr:nvSpPr>
      <xdr:spPr bwMode="auto">
        <a:xfrm rot="10800000" flipV="1">
          <a:off x="14996537" y="11325171"/>
          <a:ext cx="737305" cy="404637"/>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95%</a:t>
          </a:r>
        </a:p>
      </xdr:txBody>
    </xdr:sp>
    <xdr:clientData/>
  </xdr:twoCellAnchor>
  <xdr:twoCellAnchor>
    <xdr:from>
      <xdr:col>5</xdr:col>
      <xdr:colOff>394607</xdr:colOff>
      <xdr:row>16</xdr:row>
      <xdr:rowOff>149678</xdr:rowOff>
    </xdr:from>
    <xdr:to>
      <xdr:col>7</xdr:col>
      <xdr:colOff>40821</xdr:colOff>
      <xdr:row>20</xdr:row>
      <xdr:rowOff>81643</xdr:rowOff>
    </xdr:to>
    <xdr:sp macro="" textlink="">
      <xdr:nvSpPr>
        <xdr:cNvPr id="25" name="166 Rectángulo">
          <a:extLst>
            <a:ext uri="{FF2B5EF4-FFF2-40B4-BE49-F238E27FC236}">
              <a16:creationId xmlns:a16="http://schemas.microsoft.com/office/drawing/2014/main" xmlns="" id="{E39720C6-80E5-4CD4-BB9A-C0DAC9C4D7E8}"/>
            </a:ext>
          </a:extLst>
        </xdr:cNvPr>
        <xdr:cNvSpPr/>
      </xdr:nvSpPr>
      <xdr:spPr bwMode="auto">
        <a:xfrm>
          <a:off x="4204607" y="3197678"/>
          <a:ext cx="1170214" cy="693965"/>
        </a:xfrm>
        <a:prstGeom prst="rect">
          <a:avLst/>
        </a:prstGeom>
        <a:ln>
          <a:noFill/>
        </a:ln>
        <a:effectLst/>
        <a:scene3d>
          <a:camera prst="orthographicFront">
            <a:rot lat="0" lon="0" rev="0"/>
          </a:camera>
          <a:lightRig rig="chilly" dir="t">
            <a:rot lat="0" lon="0" rev="18480000"/>
          </a:lightRig>
        </a:scene3d>
        <a:sp3d prstMaterial="clear">
          <a:bevelT h="63500"/>
        </a:sp3d>
      </xdr:spPr>
      <xdr:style>
        <a:lnRef idx="0">
          <a:schemeClr val="accent3"/>
        </a:lnRef>
        <a:fillRef idx="3">
          <a:schemeClr val="accent3"/>
        </a:fillRef>
        <a:effectRef idx="3">
          <a:schemeClr val="accent3"/>
        </a:effectRef>
        <a:fontRef idx="minor">
          <a:schemeClr val="lt1"/>
        </a:fontRef>
      </xdr:style>
      <xdr:txBody>
        <a:bodyPr vertOverflow="clip" rtlCol="0" anchor="ctr"/>
        <a:lstStyle/>
        <a:p>
          <a:pPr algn="ctr"/>
          <a:r>
            <a:rPr lang="es-CO" sz="4000" b="1">
              <a:solidFill>
                <a:srgbClr val="C00000"/>
              </a:solidFill>
            </a:rPr>
            <a:t>96%</a:t>
          </a:r>
        </a:p>
      </xdr:txBody>
    </xdr:sp>
    <xdr:clientData/>
  </xdr:twoCellAnchor>
  <xdr:twoCellAnchor>
    <xdr:from>
      <xdr:col>11</xdr:col>
      <xdr:colOff>231323</xdr:colOff>
      <xdr:row>43</xdr:row>
      <xdr:rowOff>108858</xdr:rowOff>
    </xdr:from>
    <xdr:to>
      <xdr:col>12</xdr:col>
      <xdr:colOff>557894</xdr:colOff>
      <xdr:row>46</xdr:row>
      <xdr:rowOff>176894</xdr:rowOff>
    </xdr:to>
    <xdr:sp macro="" textlink="">
      <xdr:nvSpPr>
        <xdr:cNvPr id="26" name="167 Rectángulo">
          <a:extLst>
            <a:ext uri="{FF2B5EF4-FFF2-40B4-BE49-F238E27FC236}">
              <a16:creationId xmlns:a16="http://schemas.microsoft.com/office/drawing/2014/main" xmlns="" id="{4EF0328D-C459-4B1B-85D3-6D187BC414E8}"/>
            </a:ext>
          </a:extLst>
        </xdr:cNvPr>
        <xdr:cNvSpPr/>
      </xdr:nvSpPr>
      <xdr:spPr bwMode="auto">
        <a:xfrm>
          <a:off x="8613323" y="8300358"/>
          <a:ext cx="1088571" cy="639536"/>
        </a:xfrm>
        <a:prstGeom prst="rect">
          <a:avLst/>
        </a:prstGeom>
        <a:ln>
          <a:noFill/>
        </a:ln>
        <a:effectLst/>
        <a:scene3d>
          <a:camera prst="orthographicFront">
            <a:rot lat="0" lon="0" rev="0"/>
          </a:camera>
          <a:lightRig rig="chilly" dir="t">
            <a:rot lat="0" lon="0" rev="18480000"/>
          </a:lightRig>
        </a:scene3d>
        <a:sp3d prstMaterial="clear">
          <a:bevelT h="63500"/>
        </a:sp3d>
      </xdr:spPr>
      <xdr:style>
        <a:lnRef idx="0">
          <a:schemeClr val="accent3"/>
        </a:lnRef>
        <a:fillRef idx="3">
          <a:schemeClr val="accent3"/>
        </a:fillRef>
        <a:effectRef idx="3">
          <a:schemeClr val="accent3"/>
        </a:effectRef>
        <a:fontRef idx="minor">
          <a:schemeClr val="lt1"/>
        </a:fontRef>
      </xdr:style>
      <xdr:txBody>
        <a:bodyPr vertOverflow="clip" rtlCol="0" anchor="ctr"/>
        <a:lstStyle/>
        <a:p>
          <a:pPr algn="ctr"/>
          <a:r>
            <a:rPr lang="es-CO" sz="4000" b="1">
              <a:solidFill>
                <a:srgbClr val="C00000"/>
              </a:solidFill>
            </a:rPr>
            <a:t>98%</a:t>
          </a:r>
        </a:p>
      </xdr:txBody>
    </xdr:sp>
    <xdr:clientData/>
  </xdr:twoCellAnchor>
  <xdr:twoCellAnchor>
    <xdr:from>
      <xdr:col>5</xdr:col>
      <xdr:colOff>435429</xdr:colOff>
      <xdr:row>71</xdr:row>
      <xdr:rowOff>190499</xdr:rowOff>
    </xdr:from>
    <xdr:to>
      <xdr:col>7</xdr:col>
      <xdr:colOff>0</xdr:colOff>
      <xdr:row>75</xdr:row>
      <xdr:rowOff>68035</xdr:rowOff>
    </xdr:to>
    <xdr:sp macro="" textlink="">
      <xdr:nvSpPr>
        <xdr:cNvPr id="27" name="168 Rectángulo">
          <a:extLst>
            <a:ext uri="{FF2B5EF4-FFF2-40B4-BE49-F238E27FC236}">
              <a16:creationId xmlns:a16="http://schemas.microsoft.com/office/drawing/2014/main" xmlns="" id="{0C50BFBB-B6EE-4B14-A107-D1FDB07F2789}"/>
            </a:ext>
          </a:extLst>
        </xdr:cNvPr>
        <xdr:cNvSpPr/>
      </xdr:nvSpPr>
      <xdr:spPr bwMode="auto">
        <a:xfrm>
          <a:off x="4245429" y="13715999"/>
          <a:ext cx="1088571" cy="639536"/>
        </a:xfrm>
        <a:prstGeom prst="rect">
          <a:avLst/>
        </a:prstGeom>
        <a:ln>
          <a:noFill/>
        </a:ln>
        <a:effectLst/>
        <a:scene3d>
          <a:camera prst="orthographicFront">
            <a:rot lat="0" lon="0" rev="0"/>
          </a:camera>
          <a:lightRig rig="chilly" dir="t">
            <a:rot lat="0" lon="0" rev="18480000"/>
          </a:lightRig>
        </a:scene3d>
        <a:sp3d prstMaterial="clear">
          <a:bevelT h="63500"/>
        </a:sp3d>
      </xdr:spPr>
      <xdr:style>
        <a:lnRef idx="0">
          <a:schemeClr val="accent3"/>
        </a:lnRef>
        <a:fillRef idx="3">
          <a:schemeClr val="accent3"/>
        </a:fillRef>
        <a:effectRef idx="3">
          <a:schemeClr val="accent3"/>
        </a:effectRef>
        <a:fontRef idx="minor">
          <a:schemeClr val="lt1"/>
        </a:fontRef>
      </xdr:style>
      <xdr:txBody>
        <a:bodyPr vertOverflow="clip" rtlCol="0" anchor="ctr"/>
        <a:lstStyle/>
        <a:p>
          <a:pPr algn="ctr"/>
          <a:r>
            <a:rPr lang="es-CO" sz="4000" b="1">
              <a:solidFill>
                <a:srgbClr val="C00000"/>
              </a:solidFill>
            </a:rPr>
            <a:t>97%</a:t>
          </a:r>
        </a:p>
      </xdr:txBody>
    </xdr:sp>
    <xdr:clientData/>
  </xdr:twoCellAnchor>
  <xdr:twoCellAnchor>
    <xdr:from>
      <xdr:col>4</xdr:col>
      <xdr:colOff>713467</xdr:colOff>
      <xdr:row>42</xdr:row>
      <xdr:rowOff>190499</xdr:rowOff>
    </xdr:from>
    <xdr:to>
      <xdr:col>7</xdr:col>
      <xdr:colOff>218167</xdr:colOff>
      <xdr:row>47</xdr:row>
      <xdr:rowOff>133349</xdr:rowOff>
    </xdr:to>
    <xdr:sp macro="" textlink="">
      <xdr:nvSpPr>
        <xdr:cNvPr id="28" name="190 Rectángulo">
          <a:extLst>
            <a:ext uri="{FF2B5EF4-FFF2-40B4-BE49-F238E27FC236}">
              <a16:creationId xmlns:a16="http://schemas.microsoft.com/office/drawing/2014/main" xmlns="" id="{ADB48C90-49A6-4450-BF81-D161BF9B93D9}"/>
            </a:ext>
          </a:extLst>
        </xdr:cNvPr>
        <xdr:cNvSpPr/>
      </xdr:nvSpPr>
      <xdr:spPr bwMode="auto">
        <a:xfrm>
          <a:off x="3761467" y="8191499"/>
          <a:ext cx="1790700" cy="895350"/>
        </a:xfrm>
        <a:prstGeom prst="rect">
          <a:avLst/>
        </a:prstGeom>
        <a:ln>
          <a:noFill/>
        </a:ln>
        <a:effectLst/>
        <a:scene3d>
          <a:camera prst="orthographicFront">
            <a:rot lat="0" lon="0" rev="0"/>
          </a:camera>
          <a:lightRig rig="chilly" dir="t">
            <a:rot lat="0" lon="0" rev="18480000"/>
          </a:lightRig>
        </a:scene3d>
        <a:sp3d prstMaterial="clear">
          <a:bevelT h="63500"/>
        </a:sp3d>
      </xdr:spPr>
      <xdr:style>
        <a:lnRef idx="0">
          <a:schemeClr val="accent3"/>
        </a:lnRef>
        <a:fillRef idx="3">
          <a:schemeClr val="accent3"/>
        </a:fillRef>
        <a:effectRef idx="3">
          <a:schemeClr val="accent3"/>
        </a:effectRef>
        <a:fontRef idx="minor">
          <a:schemeClr val="lt1"/>
        </a:fontRef>
      </xdr:style>
      <xdr:txBody>
        <a:bodyPr vertOverflow="clip" rtlCol="0" anchor="ctr"/>
        <a:lstStyle/>
        <a:p>
          <a:pPr algn="ctr"/>
          <a:r>
            <a:rPr lang="es-CO" sz="6000" b="1">
              <a:solidFill>
                <a:schemeClr val="accent1"/>
              </a:solidFill>
            </a:rPr>
            <a:t>97%</a:t>
          </a:r>
        </a:p>
      </xdr:txBody>
    </xdr:sp>
    <xdr:clientData/>
  </xdr:twoCellAnchor>
  <xdr:twoCellAnchor>
    <xdr:from>
      <xdr:col>7</xdr:col>
      <xdr:colOff>297843</xdr:colOff>
      <xdr:row>8</xdr:row>
      <xdr:rowOff>193272</xdr:rowOff>
    </xdr:from>
    <xdr:to>
      <xdr:col>10</xdr:col>
      <xdr:colOff>536222</xdr:colOff>
      <xdr:row>13</xdr:row>
      <xdr:rowOff>109361</xdr:rowOff>
    </xdr:to>
    <xdr:sp macro="" textlink="">
      <xdr:nvSpPr>
        <xdr:cNvPr id="30" name="17 CuadroTexto">
          <a:extLst>
            <a:ext uri="{FF2B5EF4-FFF2-40B4-BE49-F238E27FC236}">
              <a16:creationId xmlns:a16="http://schemas.microsoft.com/office/drawing/2014/main" xmlns="" id="{F1924D0D-225B-4367-B6BC-49C4DDB8A82B}"/>
            </a:ext>
          </a:extLst>
        </xdr:cNvPr>
        <xdr:cNvSpPr txBox="1"/>
      </xdr:nvSpPr>
      <xdr:spPr bwMode="auto">
        <a:xfrm>
          <a:off x="6168065" y="1773716"/>
          <a:ext cx="2736046" cy="903867"/>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FF0000"/>
              </a:solidFill>
              <a:effectLst>
                <a:glow rad="101600">
                  <a:schemeClr val="bg1">
                    <a:lumMod val="85000"/>
                    <a:alpha val="60000"/>
                  </a:schemeClr>
                </a:glow>
              </a:effectLst>
            </a:rPr>
            <a:t>3. PLANEACIÓN</a:t>
          </a:r>
          <a:r>
            <a:rPr lang="es-CO" sz="1200" baseline="0">
              <a:solidFill>
                <a:srgbClr val="FF0000"/>
              </a:solidFill>
              <a:effectLst>
                <a:glow rad="101600">
                  <a:schemeClr val="bg1">
                    <a:lumMod val="85000"/>
                    <a:alpha val="60000"/>
                  </a:schemeClr>
                </a:glow>
              </a:effectLst>
            </a:rPr>
            <a:t> DE EQUIPO Y PERSONAL PARA EL DESCARGUE</a:t>
          </a:r>
          <a:endParaRPr lang="es-CO" sz="1200">
            <a:solidFill>
              <a:srgbClr val="FF0000"/>
            </a:solidFill>
            <a:effectLst>
              <a:glow rad="101600">
                <a:schemeClr val="bg1">
                  <a:lumMod val="85000"/>
                  <a:alpha val="60000"/>
                </a:schemeClr>
              </a:glow>
            </a:effectLst>
          </a:endParaRPr>
        </a:p>
      </xdr:txBody>
    </xdr:sp>
    <xdr:clientData/>
  </xdr:twoCellAnchor>
  <xdr:twoCellAnchor>
    <xdr:from>
      <xdr:col>12</xdr:col>
      <xdr:colOff>85424</xdr:colOff>
      <xdr:row>10</xdr:row>
      <xdr:rowOff>141111</xdr:rowOff>
    </xdr:from>
    <xdr:to>
      <xdr:col>14</xdr:col>
      <xdr:colOff>324557</xdr:colOff>
      <xdr:row>12</xdr:row>
      <xdr:rowOff>103264</xdr:rowOff>
    </xdr:to>
    <xdr:sp macro="" textlink="">
      <xdr:nvSpPr>
        <xdr:cNvPr id="31" name="17 CuadroTexto">
          <a:extLst>
            <a:ext uri="{FF2B5EF4-FFF2-40B4-BE49-F238E27FC236}">
              <a16:creationId xmlns:a16="http://schemas.microsoft.com/office/drawing/2014/main" xmlns="" id="{46B64875-E53E-4B6F-B751-1459F3CD2265}"/>
            </a:ext>
          </a:extLst>
        </xdr:cNvPr>
        <xdr:cNvSpPr txBox="1"/>
      </xdr:nvSpPr>
      <xdr:spPr bwMode="auto">
        <a:xfrm>
          <a:off x="10118424" y="2116667"/>
          <a:ext cx="1904244" cy="357264"/>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FF0000"/>
              </a:solidFill>
              <a:effectLst>
                <a:glow rad="101600">
                  <a:schemeClr val="bg1">
                    <a:lumMod val="85000"/>
                    <a:alpha val="60000"/>
                  </a:schemeClr>
                </a:glow>
              </a:effectLst>
            </a:rPr>
            <a:t>4. AMARRE</a:t>
          </a:r>
          <a:r>
            <a:rPr lang="es-CO" sz="1200" baseline="0">
              <a:solidFill>
                <a:srgbClr val="FF0000"/>
              </a:solidFill>
              <a:effectLst>
                <a:glow rad="101600">
                  <a:schemeClr val="bg1">
                    <a:lumMod val="85000"/>
                    <a:alpha val="60000"/>
                  </a:schemeClr>
                </a:glow>
              </a:effectLst>
            </a:rPr>
            <a:t> DEL BUQUE </a:t>
          </a:r>
          <a:endParaRPr lang="es-CO" sz="1200">
            <a:solidFill>
              <a:srgbClr val="FF0000"/>
            </a:solidFill>
            <a:effectLst>
              <a:glow rad="101600">
                <a:schemeClr val="bg1">
                  <a:lumMod val="85000"/>
                  <a:alpha val="60000"/>
                </a:schemeClr>
              </a:glow>
            </a:effectLst>
          </a:endParaRPr>
        </a:p>
      </xdr:txBody>
    </xdr:sp>
    <xdr:clientData/>
  </xdr:twoCellAnchor>
  <xdr:twoCellAnchor>
    <xdr:from>
      <xdr:col>17</xdr:col>
      <xdr:colOff>98273</xdr:colOff>
      <xdr:row>53</xdr:row>
      <xdr:rowOff>141867</xdr:rowOff>
    </xdr:from>
    <xdr:to>
      <xdr:col>20</xdr:col>
      <xdr:colOff>57452</xdr:colOff>
      <xdr:row>57</xdr:row>
      <xdr:rowOff>53168</xdr:rowOff>
    </xdr:to>
    <xdr:sp macro="" textlink="">
      <xdr:nvSpPr>
        <xdr:cNvPr id="33" name="17 CuadroTexto">
          <a:extLst>
            <a:ext uri="{FF2B5EF4-FFF2-40B4-BE49-F238E27FC236}">
              <a16:creationId xmlns:a16="http://schemas.microsoft.com/office/drawing/2014/main" xmlns="" id="{5A4DF5E9-FE23-4D88-BC97-99277B10B871}"/>
            </a:ext>
          </a:extLst>
        </xdr:cNvPr>
        <xdr:cNvSpPr txBox="1"/>
      </xdr:nvSpPr>
      <xdr:spPr bwMode="auto">
        <a:xfrm>
          <a:off x="14294051" y="10612311"/>
          <a:ext cx="2456845" cy="701524"/>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002060"/>
              </a:solidFill>
              <a:effectLst>
                <a:glow rad="101600">
                  <a:schemeClr val="bg1">
                    <a:lumMod val="85000"/>
                    <a:alpha val="60000"/>
                  </a:schemeClr>
                </a:glow>
              </a:effectLst>
            </a:rPr>
            <a:t>4. CONTENERIZACIÓN DE LA CARGA</a:t>
          </a:r>
        </a:p>
      </xdr:txBody>
    </xdr:sp>
    <xdr:clientData/>
  </xdr:twoCellAnchor>
  <xdr:twoCellAnchor>
    <xdr:from>
      <xdr:col>17</xdr:col>
      <xdr:colOff>407459</xdr:colOff>
      <xdr:row>75</xdr:row>
      <xdr:rowOff>179410</xdr:rowOff>
    </xdr:from>
    <xdr:to>
      <xdr:col>20</xdr:col>
      <xdr:colOff>364370</xdr:colOff>
      <xdr:row>79</xdr:row>
      <xdr:rowOff>63498</xdr:rowOff>
    </xdr:to>
    <xdr:sp macro="" textlink="">
      <xdr:nvSpPr>
        <xdr:cNvPr id="34" name="17 CuadroTexto">
          <a:extLst>
            <a:ext uri="{FF2B5EF4-FFF2-40B4-BE49-F238E27FC236}">
              <a16:creationId xmlns:a16="http://schemas.microsoft.com/office/drawing/2014/main" xmlns="" id="{5C4B488E-EC40-4BDB-8BC1-C6E7B5692254}"/>
            </a:ext>
          </a:extLst>
        </xdr:cNvPr>
        <xdr:cNvSpPr txBox="1"/>
      </xdr:nvSpPr>
      <xdr:spPr bwMode="auto">
        <a:xfrm>
          <a:off x="14603237" y="14996077"/>
          <a:ext cx="2454577" cy="67431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100">
              <a:solidFill>
                <a:srgbClr val="002060"/>
              </a:solidFill>
              <a:effectLst>
                <a:glow rad="101600">
                  <a:schemeClr val="bg1">
                    <a:lumMod val="85000"/>
                    <a:alpha val="60000"/>
                  </a:schemeClr>
                </a:glow>
              </a:effectLst>
              <a:latin typeface="+mn-lt"/>
              <a:ea typeface="+mn-ea"/>
              <a:cs typeface="+mn-cs"/>
            </a:rPr>
            <a:t>6. CARGUE AL</a:t>
          </a:r>
          <a:r>
            <a:rPr lang="es-CO" sz="1100" baseline="0">
              <a:solidFill>
                <a:srgbClr val="002060"/>
              </a:solidFill>
              <a:effectLst>
                <a:glow rad="101600">
                  <a:schemeClr val="bg1">
                    <a:lumMod val="85000"/>
                    <a:alpha val="60000"/>
                  </a:schemeClr>
                </a:glow>
              </a:effectLst>
              <a:latin typeface="+mn-lt"/>
              <a:ea typeface="+mn-ea"/>
              <a:cs typeface="+mn-cs"/>
            </a:rPr>
            <a:t> BUQUE DE CONTENEDORES Y/O CARGA SUELTA</a:t>
          </a:r>
          <a:endParaRPr lang="es-CO" sz="1200">
            <a:solidFill>
              <a:srgbClr val="002060"/>
            </a:solidFill>
            <a:effectLst/>
          </a:endParaRPr>
        </a:p>
      </xdr:txBody>
    </xdr:sp>
    <xdr:clientData/>
  </xdr:twoCellAnchor>
  <xdr:twoCellAnchor>
    <xdr:from>
      <xdr:col>16</xdr:col>
      <xdr:colOff>577801</xdr:colOff>
      <xdr:row>32</xdr:row>
      <xdr:rowOff>70555</xdr:rowOff>
    </xdr:from>
    <xdr:to>
      <xdr:col>19</xdr:col>
      <xdr:colOff>550584</xdr:colOff>
      <xdr:row>34</xdr:row>
      <xdr:rowOff>181932</xdr:rowOff>
    </xdr:to>
    <xdr:sp macro="" textlink="">
      <xdr:nvSpPr>
        <xdr:cNvPr id="35" name="17 CuadroTexto">
          <a:extLst>
            <a:ext uri="{FF2B5EF4-FFF2-40B4-BE49-F238E27FC236}">
              <a16:creationId xmlns:a16="http://schemas.microsoft.com/office/drawing/2014/main" xmlns="" id="{990A7D54-A461-456F-885F-781A74339568}"/>
            </a:ext>
          </a:extLst>
        </xdr:cNvPr>
        <xdr:cNvSpPr txBox="1"/>
      </xdr:nvSpPr>
      <xdr:spPr bwMode="auto">
        <a:xfrm>
          <a:off x="13941023" y="6392333"/>
          <a:ext cx="2470450" cy="506488"/>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FF0000"/>
              </a:solidFill>
              <a:effectLst>
                <a:glow rad="101600">
                  <a:schemeClr val="bg1">
                    <a:lumMod val="85000"/>
                    <a:alpha val="60000"/>
                  </a:schemeClr>
                </a:glow>
              </a:effectLst>
            </a:rPr>
            <a:t>2. DESCARGUE DE BUQUE</a:t>
          </a:r>
        </a:p>
      </xdr:txBody>
    </xdr:sp>
    <xdr:clientData/>
  </xdr:twoCellAnchor>
  <xdr:twoCellAnchor>
    <xdr:from>
      <xdr:col>0</xdr:col>
      <xdr:colOff>435425</xdr:colOff>
      <xdr:row>9</xdr:row>
      <xdr:rowOff>13606</xdr:rowOff>
    </xdr:from>
    <xdr:to>
      <xdr:col>2</xdr:col>
      <xdr:colOff>380996</xdr:colOff>
      <xdr:row>13</xdr:row>
      <xdr:rowOff>40821</xdr:rowOff>
    </xdr:to>
    <xdr:sp macro="" textlink="">
      <xdr:nvSpPr>
        <xdr:cNvPr id="36" name="12 CuadroTexto">
          <a:extLst>
            <a:ext uri="{FF2B5EF4-FFF2-40B4-BE49-F238E27FC236}">
              <a16:creationId xmlns:a16="http://schemas.microsoft.com/office/drawing/2014/main" xmlns="" id="{2B78D458-BD14-4FCD-ABD3-0B01E30E4E95}"/>
            </a:ext>
          </a:extLst>
        </xdr:cNvPr>
        <xdr:cNvSpPr txBox="1"/>
      </xdr:nvSpPr>
      <xdr:spPr bwMode="auto">
        <a:xfrm>
          <a:off x="435425" y="1728106"/>
          <a:ext cx="1469571" cy="78921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effectLst>
                <a:glow rad="101600">
                  <a:schemeClr val="bg1">
                    <a:lumMod val="85000"/>
                    <a:alpha val="60000"/>
                  </a:schemeClr>
                </a:glow>
              </a:effectLst>
            </a:rPr>
            <a:t>1. CONTRATTO CERREJON</a:t>
          </a:r>
        </a:p>
      </xdr:txBody>
    </xdr:sp>
    <xdr:clientData/>
  </xdr:twoCellAnchor>
  <xdr:twoCellAnchor editAs="oneCell">
    <xdr:from>
      <xdr:col>0</xdr:col>
      <xdr:colOff>489853</xdr:colOff>
      <xdr:row>1</xdr:row>
      <xdr:rowOff>121240</xdr:rowOff>
    </xdr:from>
    <xdr:to>
      <xdr:col>3</xdr:col>
      <xdr:colOff>149674</xdr:colOff>
      <xdr:row>9</xdr:row>
      <xdr:rowOff>167368</xdr:rowOff>
    </xdr:to>
    <xdr:pic>
      <xdr:nvPicPr>
        <xdr:cNvPr id="38" name="Imagen 37" descr="http://previews.123rf.com/images/coramax/coramax1208/coramax120801185/14801913-3d-people-human-character-peson-in-an-office-Businessmen-who-shake-hands-The-concept-of-partnership--Stock-Photo.jpg">
          <a:extLst>
            <a:ext uri="{FF2B5EF4-FFF2-40B4-BE49-F238E27FC236}">
              <a16:creationId xmlns:a16="http://schemas.microsoft.com/office/drawing/2014/main" xmlns="" id="{29863A0E-50A7-4BFB-982C-FEEFED65DAE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489853" y="311740"/>
          <a:ext cx="1945821" cy="15701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556073</xdr:colOff>
      <xdr:row>86</xdr:row>
      <xdr:rowOff>122916</xdr:rowOff>
    </xdr:from>
    <xdr:to>
      <xdr:col>11</xdr:col>
      <xdr:colOff>555625</xdr:colOff>
      <xdr:row>88</xdr:row>
      <xdr:rowOff>132441</xdr:rowOff>
    </xdr:to>
    <xdr:sp macro="" textlink="">
      <xdr:nvSpPr>
        <xdr:cNvPr id="50" name="153 Pentágono">
          <a:extLst>
            <a:ext uri="{FF2B5EF4-FFF2-40B4-BE49-F238E27FC236}">
              <a16:creationId xmlns:a16="http://schemas.microsoft.com/office/drawing/2014/main" xmlns="" id="{883BF072-0CF4-43A6-B6BB-84150AC93FFF}"/>
            </a:ext>
          </a:extLst>
        </xdr:cNvPr>
        <xdr:cNvSpPr/>
      </xdr:nvSpPr>
      <xdr:spPr bwMode="auto">
        <a:xfrm rot="10800000" flipV="1">
          <a:off x="8176073" y="16505916"/>
          <a:ext cx="761552" cy="390525"/>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91%</a:t>
          </a:r>
        </a:p>
      </xdr:txBody>
    </xdr:sp>
    <xdr:clientData/>
  </xdr:twoCellAnchor>
  <xdr:twoCellAnchor>
    <xdr:from>
      <xdr:col>1</xdr:col>
      <xdr:colOff>285750</xdr:colOff>
      <xdr:row>86</xdr:row>
      <xdr:rowOff>79375</xdr:rowOff>
    </xdr:from>
    <xdr:to>
      <xdr:col>3</xdr:col>
      <xdr:colOff>752475</xdr:colOff>
      <xdr:row>89</xdr:row>
      <xdr:rowOff>50800</xdr:rowOff>
    </xdr:to>
    <xdr:sp macro="" textlink="">
      <xdr:nvSpPr>
        <xdr:cNvPr id="52" name="30 CuadroTexto">
          <a:extLst>
            <a:ext uri="{FF2B5EF4-FFF2-40B4-BE49-F238E27FC236}">
              <a16:creationId xmlns:a16="http://schemas.microsoft.com/office/drawing/2014/main" xmlns="" id="{02BD06AB-F899-4428-B156-7E0F0CDC7424}"/>
            </a:ext>
          </a:extLst>
        </xdr:cNvPr>
        <xdr:cNvSpPr txBox="1"/>
      </xdr:nvSpPr>
      <xdr:spPr bwMode="auto">
        <a:xfrm>
          <a:off x="1047750" y="16462375"/>
          <a:ext cx="1990725" cy="54292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effectLst>
                <a:glow rad="101600">
                  <a:schemeClr val="bg1">
                    <a:lumMod val="85000"/>
                    <a:alpha val="60000"/>
                  </a:schemeClr>
                </a:glow>
              </a:effectLst>
            </a:rPr>
            <a:t>3. ENTREGA DE LA CARGA</a:t>
          </a:r>
          <a:r>
            <a:rPr lang="es-CO" sz="1200" baseline="0">
              <a:effectLst>
                <a:glow rad="101600">
                  <a:schemeClr val="bg1">
                    <a:lumMod val="85000"/>
                    <a:alpha val="60000"/>
                  </a:schemeClr>
                </a:glow>
              </a:effectLst>
            </a:rPr>
            <a:t> AL CLIENTE  </a:t>
          </a:r>
          <a:endParaRPr lang="es-CO" sz="1200">
            <a:effectLst>
              <a:glow rad="101600">
                <a:schemeClr val="bg1">
                  <a:lumMod val="85000"/>
                  <a:alpha val="60000"/>
                </a:schemeClr>
              </a:glow>
            </a:effectLst>
          </a:endParaRPr>
        </a:p>
      </xdr:txBody>
    </xdr:sp>
    <xdr:clientData/>
  </xdr:twoCellAnchor>
  <xdr:twoCellAnchor>
    <xdr:from>
      <xdr:col>3</xdr:col>
      <xdr:colOff>737503</xdr:colOff>
      <xdr:row>86</xdr:row>
      <xdr:rowOff>161471</xdr:rowOff>
    </xdr:from>
    <xdr:to>
      <xdr:col>5</xdr:col>
      <xdr:colOff>73025</xdr:colOff>
      <xdr:row>88</xdr:row>
      <xdr:rowOff>170996</xdr:rowOff>
    </xdr:to>
    <xdr:sp macro="" textlink="">
      <xdr:nvSpPr>
        <xdr:cNvPr id="53" name="153 Pentágono">
          <a:extLst>
            <a:ext uri="{FF2B5EF4-FFF2-40B4-BE49-F238E27FC236}">
              <a16:creationId xmlns:a16="http://schemas.microsoft.com/office/drawing/2014/main" xmlns="" id="{7EAE9DF6-591C-44CE-803F-86B6C9132807}"/>
            </a:ext>
          </a:extLst>
        </xdr:cNvPr>
        <xdr:cNvSpPr/>
      </xdr:nvSpPr>
      <xdr:spPr bwMode="auto">
        <a:xfrm rot="10800000" flipV="1">
          <a:off x="3023503" y="16544471"/>
          <a:ext cx="859522" cy="390525"/>
        </a:xfrm>
        <a:prstGeom prst="homePlate">
          <a:avLst/>
        </a:prstGeom>
        <a:ln>
          <a:noFill/>
        </a:ln>
        <a:effectLst/>
        <a:scene3d>
          <a:camera prst="orthographicFront">
            <a:rot lat="0" lon="0" rev="0"/>
          </a:camera>
          <a:lightRig rig="chilly" dir="t">
            <a:rot lat="0" lon="0" rev="18480000"/>
          </a:lightRig>
        </a:scene3d>
        <a:sp3d prstMaterial="clear">
          <a:bevelT h="63500"/>
        </a:sp3d>
      </xdr:spPr>
      <xdr:style>
        <a:lnRef idx="0">
          <a:schemeClr val="accent4"/>
        </a:lnRef>
        <a:fillRef idx="3">
          <a:schemeClr val="accent4"/>
        </a:fillRef>
        <a:effectRef idx="3">
          <a:schemeClr val="accent4"/>
        </a:effectRef>
        <a:fontRef idx="minor">
          <a:schemeClr val="lt1"/>
        </a:fontRef>
      </xdr:style>
      <xdr:txBody>
        <a:bodyPr vertOverflow="clip" rtlCol="0" anchor="ctr"/>
        <a:lstStyle/>
        <a:p>
          <a:pPr algn="ctr"/>
          <a:r>
            <a:rPr lang="es-CO" sz="1400" b="1">
              <a:solidFill>
                <a:srgbClr val="C00000"/>
              </a:solidFill>
            </a:rPr>
            <a:t>100%</a:t>
          </a:r>
        </a:p>
      </xdr:txBody>
    </xdr:sp>
    <xdr:clientData/>
  </xdr:twoCellAnchor>
  <xdr:twoCellAnchor editAs="oneCell">
    <xdr:from>
      <xdr:col>2</xdr:col>
      <xdr:colOff>15795</xdr:colOff>
      <xdr:row>81</xdr:row>
      <xdr:rowOff>79375</xdr:rowOff>
    </xdr:from>
    <xdr:to>
      <xdr:col>3</xdr:col>
      <xdr:colOff>174625</xdr:colOff>
      <xdr:row>86</xdr:row>
      <xdr:rowOff>31671</xdr:rowOff>
    </xdr:to>
    <xdr:pic>
      <xdr:nvPicPr>
        <xdr:cNvPr id="55" name="Imagen 54" descr="Resultado de imagen para cliente icono png">
          <a:extLst>
            <a:ext uri="{FF2B5EF4-FFF2-40B4-BE49-F238E27FC236}">
              <a16:creationId xmlns:a16="http://schemas.microsoft.com/office/drawing/2014/main" xmlns="" id="{51D451D5-0C33-4898-BC4B-3991A860EC65}"/>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539795" y="15509875"/>
          <a:ext cx="920830" cy="9047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404132</xdr:colOff>
      <xdr:row>86</xdr:row>
      <xdr:rowOff>54880</xdr:rowOff>
    </xdr:from>
    <xdr:to>
      <xdr:col>15</xdr:col>
      <xdr:colOff>172811</xdr:colOff>
      <xdr:row>89</xdr:row>
      <xdr:rowOff>136523</xdr:rowOff>
    </xdr:to>
    <xdr:sp macro="" textlink="">
      <xdr:nvSpPr>
        <xdr:cNvPr id="58" name="17 CuadroTexto">
          <a:extLst>
            <a:ext uri="{FF2B5EF4-FFF2-40B4-BE49-F238E27FC236}">
              <a16:creationId xmlns:a16="http://schemas.microsoft.com/office/drawing/2014/main" xmlns="" id="{A747092B-C624-4D5B-BBD7-7D1B632A26D2}"/>
            </a:ext>
          </a:extLst>
        </xdr:cNvPr>
        <xdr:cNvSpPr txBox="1"/>
      </xdr:nvSpPr>
      <xdr:spPr bwMode="auto">
        <a:xfrm>
          <a:off x="9548132" y="16437880"/>
          <a:ext cx="2054679" cy="653143"/>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100">
              <a:solidFill>
                <a:srgbClr val="002060"/>
              </a:solidFill>
              <a:effectLst>
                <a:glow rad="101600">
                  <a:schemeClr val="bg1">
                    <a:lumMod val="85000"/>
                    <a:alpha val="60000"/>
                  </a:schemeClr>
                </a:glow>
              </a:effectLst>
              <a:latin typeface="+mn-lt"/>
              <a:ea typeface="+mn-ea"/>
              <a:cs typeface="+mn-cs"/>
            </a:rPr>
            <a:t>1. ZARPE DE LA MOTONAVE</a:t>
          </a:r>
          <a:endParaRPr lang="es-CO" sz="1200">
            <a:solidFill>
              <a:srgbClr val="002060"/>
            </a:solidFill>
            <a:effectLst/>
          </a:endParaRPr>
        </a:p>
      </xdr:txBody>
    </xdr:sp>
    <xdr:clientData/>
  </xdr:twoCellAnchor>
  <xdr:twoCellAnchor>
    <xdr:from>
      <xdr:col>17</xdr:col>
      <xdr:colOff>222452</xdr:colOff>
      <xdr:row>64</xdr:row>
      <xdr:rowOff>149626</xdr:rowOff>
    </xdr:from>
    <xdr:to>
      <xdr:col>20</xdr:col>
      <xdr:colOff>181631</xdr:colOff>
      <xdr:row>68</xdr:row>
      <xdr:rowOff>60928</xdr:rowOff>
    </xdr:to>
    <xdr:sp macro="" textlink="">
      <xdr:nvSpPr>
        <xdr:cNvPr id="60" name="17 CuadroTexto">
          <a:extLst>
            <a:ext uri="{FF2B5EF4-FFF2-40B4-BE49-F238E27FC236}">
              <a16:creationId xmlns:a16="http://schemas.microsoft.com/office/drawing/2014/main" xmlns="" id="{1D24A901-232B-45A5-A91E-4A2041D01550}"/>
            </a:ext>
          </a:extLst>
        </xdr:cNvPr>
        <xdr:cNvSpPr txBox="1"/>
      </xdr:nvSpPr>
      <xdr:spPr bwMode="auto">
        <a:xfrm>
          <a:off x="14418230" y="12793182"/>
          <a:ext cx="2456845" cy="701524"/>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002060"/>
              </a:solidFill>
              <a:effectLst>
                <a:glow rad="101600">
                  <a:schemeClr val="bg1">
                    <a:lumMod val="85000"/>
                    <a:alpha val="60000"/>
                  </a:schemeClr>
                </a:glow>
              </a:effectLst>
            </a:rPr>
            <a:t>5. TRASLADO DE LA CARGA</a:t>
          </a:r>
          <a:r>
            <a:rPr lang="es-CO" sz="1200" baseline="0">
              <a:solidFill>
                <a:srgbClr val="002060"/>
              </a:solidFill>
              <a:effectLst>
                <a:glow rad="101600">
                  <a:schemeClr val="bg1">
                    <a:lumMod val="85000"/>
                    <a:alpha val="60000"/>
                  </a:schemeClr>
                </a:glow>
              </a:effectLst>
            </a:rPr>
            <a:t> DE BODEGA AL MUELLE</a:t>
          </a:r>
          <a:endParaRPr lang="es-CO" sz="1200">
            <a:solidFill>
              <a:srgbClr val="002060"/>
            </a:solidFill>
            <a:effectLst>
              <a:glow rad="101600">
                <a:schemeClr val="bg1">
                  <a:lumMod val="85000"/>
                  <a:alpha val="60000"/>
                </a:schemeClr>
              </a:glow>
            </a:effectLst>
          </a:endParaRPr>
        </a:p>
      </xdr:txBody>
    </xdr:sp>
    <xdr:clientData/>
  </xdr:twoCellAnchor>
  <xdr:twoCellAnchor editAs="oneCell">
    <xdr:from>
      <xdr:col>6</xdr:col>
      <xdr:colOff>708026</xdr:colOff>
      <xdr:row>78</xdr:row>
      <xdr:rowOff>152400</xdr:rowOff>
    </xdr:from>
    <xdr:to>
      <xdr:col>10</xdr:col>
      <xdr:colOff>676276</xdr:colOff>
      <xdr:row>87</xdr:row>
      <xdr:rowOff>101600</xdr:rowOff>
    </xdr:to>
    <xdr:pic>
      <xdr:nvPicPr>
        <xdr:cNvPr id="68" name="Imagen 67" descr="Resultado de imagen para zarpe motonave png">
          <a:extLst>
            <a:ext uri="{FF2B5EF4-FFF2-40B4-BE49-F238E27FC236}">
              <a16:creationId xmlns:a16="http://schemas.microsoft.com/office/drawing/2014/main" xmlns="" id="{7571E384-6E6B-4132-B758-F0A0C8CCE147}"/>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flipH="1">
          <a:off x="5280026" y="15011400"/>
          <a:ext cx="3016250" cy="1663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70556</xdr:colOff>
      <xdr:row>3</xdr:row>
      <xdr:rowOff>1764</xdr:rowOff>
    </xdr:from>
    <xdr:to>
      <xdr:col>36</xdr:col>
      <xdr:colOff>181681</xdr:colOff>
      <xdr:row>11</xdr:row>
      <xdr:rowOff>119945</xdr:rowOff>
    </xdr:to>
    <xdr:pic>
      <xdr:nvPicPr>
        <xdr:cNvPr id="70" name="Imagen 69" descr="Imagen relacionada">
          <a:extLst>
            <a:ext uri="{FF2B5EF4-FFF2-40B4-BE49-F238E27FC236}">
              <a16:creationId xmlns:a16="http://schemas.microsoft.com/office/drawing/2014/main" xmlns="" id="{971625FC-5FFF-4A10-969E-C9298DDAC96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8419778" y="594431"/>
          <a:ext cx="1776236" cy="1698625"/>
        </a:xfrm>
        <a:prstGeom prst="rect">
          <a:avLst/>
        </a:prstGeom>
        <a:ln>
          <a:noFill/>
        </a:ln>
        <a:effectLst>
          <a:softEdge rad="112500"/>
        </a:effectLst>
        <a:extLst>
          <a:ext uri="{909E8E84-426E-40DD-AFC4-6F175D3DCCD1}">
            <a14:hiddenFill xmlns:a14="http://schemas.microsoft.com/office/drawing/2010/main">
              <a:solidFill>
                <a:srgbClr val="FFFFFF"/>
              </a:solidFill>
            </a14:hiddenFill>
          </a:ext>
        </a:extLst>
      </xdr:spPr>
    </xdr:pic>
    <xdr:clientData/>
  </xdr:twoCellAnchor>
  <xdr:twoCellAnchor>
    <xdr:from>
      <xdr:col>18</xdr:col>
      <xdr:colOff>421957</xdr:colOff>
      <xdr:row>9</xdr:row>
      <xdr:rowOff>605</xdr:rowOff>
    </xdr:from>
    <xdr:to>
      <xdr:col>20</xdr:col>
      <xdr:colOff>166302</xdr:colOff>
      <xdr:row>15</xdr:row>
      <xdr:rowOff>133149</xdr:rowOff>
    </xdr:to>
    <xdr:pic>
      <xdr:nvPicPr>
        <xdr:cNvPr id="40" name="Picture 14" descr="http://fc02.deviantart.net/fs70/f/2012/049/c/3/lupa_png_by_hannaabigail1-d4q6jmc.png">
          <a:extLst>
            <a:ext uri="{FF2B5EF4-FFF2-40B4-BE49-F238E27FC236}">
              <a16:creationId xmlns:a16="http://schemas.microsoft.com/office/drawing/2014/main" xmlns="" id="{535642C8-35CC-49BD-BBB7-9D8EB35CE4C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rot="15797410">
          <a:off x="13491420" y="1754423"/>
          <a:ext cx="1275544" cy="119690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16</xdr:col>
      <xdr:colOff>691476</xdr:colOff>
      <xdr:row>20</xdr:row>
      <xdr:rowOff>155222</xdr:rowOff>
    </xdr:from>
    <xdr:to>
      <xdr:col>20</xdr:col>
      <xdr:colOff>190954</xdr:colOff>
      <xdr:row>22</xdr:row>
      <xdr:rowOff>186872</xdr:rowOff>
    </xdr:to>
    <xdr:sp macro="" textlink="">
      <xdr:nvSpPr>
        <xdr:cNvPr id="57" name="17 CuadroTexto">
          <a:extLst>
            <a:ext uri="{FF2B5EF4-FFF2-40B4-BE49-F238E27FC236}">
              <a16:creationId xmlns:a16="http://schemas.microsoft.com/office/drawing/2014/main" xmlns="" id="{F9CD0A61-18D2-4705-9F38-CDC61C95443D}"/>
            </a:ext>
          </a:extLst>
        </xdr:cNvPr>
        <xdr:cNvSpPr txBox="1"/>
      </xdr:nvSpPr>
      <xdr:spPr bwMode="auto">
        <a:xfrm>
          <a:off x="12347695" y="3965222"/>
          <a:ext cx="2404603" cy="41265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FF0000"/>
              </a:solidFill>
              <a:effectLst>
                <a:glow rad="101600">
                  <a:schemeClr val="bg1">
                    <a:lumMod val="85000"/>
                    <a:alpha val="60000"/>
                  </a:schemeClr>
                </a:glow>
              </a:effectLst>
            </a:rPr>
            <a:t>1. INSPECCIÓN DEL ESTADO DE LA CARGA</a:t>
          </a:r>
        </a:p>
      </xdr:txBody>
    </xdr:sp>
    <xdr:clientData/>
  </xdr:twoCellAnchor>
  <xdr:twoCellAnchor>
    <xdr:from>
      <xdr:col>18</xdr:col>
      <xdr:colOff>125770</xdr:colOff>
      <xdr:row>14</xdr:row>
      <xdr:rowOff>84666</xdr:rowOff>
    </xdr:from>
    <xdr:to>
      <xdr:col>19</xdr:col>
      <xdr:colOff>692939</xdr:colOff>
      <xdr:row>21</xdr:row>
      <xdr:rowOff>125455</xdr:rowOff>
    </xdr:to>
    <xdr:pic>
      <xdr:nvPicPr>
        <xdr:cNvPr id="54" name="Imagen 53" descr="Chasis"/>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3234551" y="2751666"/>
          <a:ext cx="1293451" cy="13742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683674</xdr:colOff>
      <xdr:row>16</xdr:row>
      <xdr:rowOff>0</xdr:rowOff>
    </xdr:from>
    <xdr:to>
      <xdr:col>18</xdr:col>
      <xdr:colOff>89455</xdr:colOff>
      <xdr:row>20</xdr:row>
      <xdr:rowOff>28222</xdr:rowOff>
    </xdr:to>
    <xdr:pic>
      <xdr:nvPicPr>
        <xdr:cNvPr id="59" name="Imagen 58" descr="images (8)"/>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2339893" y="3048000"/>
          <a:ext cx="858343" cy="7902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724415</xdr:colOff>
      <xdr:row>11</xdr:row>
      <xdr:rowOff>84666</xdr:rowOff>
    </xdr:from>
    <xdr:to>
      <xdr:col>18</xdr:col>
      <xdr:colOff>323762</xdr:colOff>
      <xdr:row>15</xdr:row>
      <xdr:rowOff>14111</xdr:rowOff>
    </xdr:to>
    <xdr:pic>
      <xdr:nvPicPr>
        <xdr:cNvPr id="61" name="Imagen 60" descr="images (4)"/>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2380634" y="2180166"/>
          <a:ext cx="1051909" cy="6914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70555</xdr:colOff>
      <xdr:row>37</xdr:row>
      <xdr:rowOff>59793</xdr:rowOff>
    </xdr:from>
    <xdr:to>
      <xdr:col>19</xdr:col>
      <xdr:colOff>620889</xdr:colOff>
      <xdr:row>42</xdr:row>
      <xdr:rowOff>112890</xdr:rowOff>
    </xdr:to>
    <xdr:pic>
      <xdr:nvPicPr>
        <xdr:cNvPr id="32" name="Imagen 31"/>
        <xdr:cNvPicPr>
          <a:picLocks noChangeAspect="1"/>
        </xdr:cNvPicPr>
      </xdr:nvPicPr>
      <xdr:blipFill>
        <a:blip xmlns:r="http://schemas.openxmlformats.org/officeDocument/2006/relationships" r:embed="rId10"/>
        <a:stretch>
          <a:fillRect/>
        </a:stretch>
      </xdr:blipFill>
      <xdr:spPr>
        <a:xfrm flipH="1">
          <a:off x="14266333" y="7369349"/>
          <a:ext cx="2215445" cy="1040874"/>
        </a:xfrm>
        <a:prstGeom prst="rect">
          <a:avLst/>
        </a:prstGeom>
      </xdr:spPr>
    </xdr:pic>
    <xdr:clientData/>
  </xdr:twoCellAnchor>
  <xdr:twoCellAnchor editAs="oneCell">
    <xdr:from>
      <xdr:col>17</xdr:col>
      <xdr:colOff>361094</xdr:colOff>
      <xdr:row>59</xdr:row>
      <xdr:rowOff>131536</xdr:rowOff>
    </xdr:from>
    <xdr:to>
      <xdr:col>19</xdr:col>
      <xdr:colOff>615094</xdr:colOff>
      <xdr:row>64</xdr:row>
      <xdr:rowOff>184632</xdr:rowOff>
    </xdr:to>
    <xdr:pic>
      <xdr:nvPicPr>
        <xdr:cNvPr id="62" name="Imagen 61"/>
        <xdr:cNvPicPr>
          <a:picLocks noChangeAspect="1"/>
        </xdr:cNvPicPr>
      </xdr:nvPicPr>
      <xdr:blipFill>
        <a:blip xmlns:r="http://schemas.openxmlformats.org/officeDocument/2006/relationships" r:embed="rId10"/>
        <a:stretch>
          <a:fillRect/>
        </a:stretch>
      </xdr:blipFill>
      <xdr:spPr>
        <a:xfrm>
          <a:off x="14556872" y="11787314"/>
          <a:ext cx="1919111" cy="1040874"/>
        </a:xfrm>
        <a:prstGeom prst="rect">
          <a:avLst/>
        </a:prstGeom>
      </xdr:spPr>
    </xdr:pic>
    <xdr:clientData/>
  </xdr:twoCellAnchor>
  <xdr:twoCellAnchor editAs="oneCell">
    <xdr:from>
      <xdr:col>16</xdr:col>
      <xdr:colOff>756889</xdr:colOff>
      <xdr:row>25</xdr:row>
      <xdr:rowOff>23125</xdr:rowOff>
    </xdr:from>
    <xdr:to>
      <xdr:col>19</xdr:col>
      <xdr:colOff>705555</xdr:colOff>
      <xdr:row>33</xdr:row>
      <xdr:rowOff>14110</xdr:rowOff>
    </xdr:to>
    <xdr:pic>
      <xdr:nvPicPr>
        <xdr:cNvPr id="39" name="Imagen 38"/>
        <xdr:cNvPicPr>
          <a:picLocks noChangeAspect="1"/>
        </xdr:cNvPicPr>
      </xdr:nvPicPr>
      <xdr:blipFill>
        <a:blip xmlns:r="http://schemas.openxmlformats.org/officeDocument/2006/relationships" r:embed="rId11"/>
        <a:stretch>
          <a:fillRect/>
        </a:stretch>
      </xdr:blipFill>
      <xdr:spPr>
        <a:xfrm>
          <a:off x="14120111" y="4962014"/>
          <a:ext cx="2446333" cy="1571429"/>
        </a:xfrm>
        <a:prstGeom prst="rect">
          <a:avLst/>
        </a:prstGeom>
      </xdr:spPr>
    </xdr:pic>
    <xdr:clientData/>
  </xdr:twoCellAnchor>
  <xdr:twoCellAnchor editAs="oneCell">
    <xdr:from>
      <xdr:col>17</xdr:col>
      <xdr:colOff>339613</xdr:colOff>
      <xdr:row>47</xdr:row>
      <xdr:rowOff>183443</xdr:rowOff>
    </xdr:from>
    <xdr:to>
      <xdr:col>19</xdr:col>
      <xdr:colOff>443785</xdr:colOff>
      <xdr:row>54</xdr:row>
      <xdr:rowOff>185865</xdr:rowOff>
    </xdr:to>
    <xdr:pic>
      <xdr:nvPicPr>
        <xdr:cNvPr id="42" name="Imagen 41"/>
        <xdr:cNvPicPr>
          <a:picLocks noChangeAspect="1"/>
        </xdr:cNvPicPr>
      </xdr:nvPicPr>
      <xdr:blipFill>
        <a:blip xmlns:r="http://schemas.openxmlformats.org/officeDocument/2006/relationships" r:embed="rId12"/>
        <a:stretch>
          <a:fillRect/>
        </a:stretch>
      </xdr:blipFill>
      <xdr:spPr>
        <a:xfrm>
          <a:off x="14535391" y="9468554"/>
          <a:ext cx="1769283" cy="1385311"/>
        </a:xfrm>
        <a:prstGeom prst="rect">
          <a:avLst/>
        </a:prstGeom>
      </xdr:spPr>
    </xdr:pic>
    <xdr:clientData/>
  </xdr:twoCellAnchor>
  <xdr:twoCellAnchor editAs="oneCell">
    <xdr:from>
      <xdr:col>17</xdr:col>
      <xdr:colOff>324555</xdr:colOff>
      <xdr:row>68</xdr:row>
      <xdr:rowOff>92475</xdr:rowOff>
    </xdr:from>
    <xdr:to>
      <xdr:col>20</xdr:col>
      <xdr:colOff>324555</xdr:colOff>
      <xdr:row>76</xdr:row>
      <xdr:rowOff>23951</xdr:rowOff>
    </xdr:to>
    <xdr:pic>
      <xdr:nvPicPr>
        <xdr:cNvPr id="44" name="Imagen 43"/>
        <xdr:cNvPicPr>
          <a:picLocks noChangeAspect="1"/>
        </xdr:cNvPicPr>
      </xdr:nvPicPr>
      <xdr:blipFill>
        <a:blip xmlns:r="http://schemas.openxmlformats.org/officeDocument/2006/relationships" r:embed="rId13"/>
        <a:stretch>
          <a:fillRect/>
        </a:stretch>
      </xdr:blipFill>
      <xdr:spPr>
        <a:xfrm>
          <a:off x="14520333" y="13526253"/>
          <a:ext cx="2497666" cy="1511920"/>
        </a:xfrm>
        <a:prstGeom prst="rect">
          <a:avLst/>
        </a:prstGeom>
      </xdr:spPr>
    </xdr:pic>
    <xdr:clientData/>
  </xdr:twoCellAnchor>
  <xdr:twoCellAnchor>
    <xdr:from>
      <xdr:col>26</xdr:col>
      <xdr:colOff>818444</xdr:colOff>
      <xdr:row>2</xdr:row>
      <xdr:rowOff>169334</xdr:rowOff>
    </xdr:from>
    <xdr:to>
      <xdr:col>32</xdr:col>
      <xdr:colOff>398042</xdr:colOff>
      <xdr:row>11</xdr:row>
      <xdr:rowOff>98778</xdr:rowOff>
    </xdr:to>
    <xdr:grpSp>
      <xdr:nvGrpSpPr>
        <xdr:cNvPr id="45" name="Agrupar 44"/>
        <xdr:cNvGrpSpPr/>
      </xdr:nvGrpSpPr>
      <xdr:grpSpPr>
        <a:xfrm>
          <a:off x="19642225" y="550334"/>
          <a:ext cx="4032536" cy="1643944"/>
          <a:chOff x="5968999" y="338667"/>
          <a:chExt cx="4574931" cy="1707444"/>
        </a:xfrm>
      </xdr:grpSpPr>
      <xdr:pic>
        <xdr:nvPicPr>
          <xdr:cNvPr id="2" name="Imagen 1"/>
          <xdr:cNvPicPr>
            <a:picLocks noChangeAspect="1"/>
          </xdr:cNvPicPr>
        </xdr:nvPicPr>
        <xdr:blipFill>
          <a:blip xmlns:r="http://schemas.openxmlformats.org/officeDocument/2006/relationships" r:embed="rId14"/>
          <a:stretch>
            <a:fillRect/>
          </a:stretch>
        </xdr:blipFill>
        <xdr:spPr>
          <a:xfrm>
            <a:off x="5968999" y="536222"/>
            <a:ext cx="3537962" cy="1340556"/>
          </a:xfrm>
          <a:prstGeom prst="rect">
            <a:avLst/>
          </a:prstGeom>
        </xdr:spPr>
      </xdr:pic>
      <xdr:pic>
        <xdr:nvPicPr>
          <xdr:cNvPr id="29" name="Imagen 28"/>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7761111" y="338667"/>
            <a:ext cx="923949" cy="632576"/>
          </a:xfrm>
          <a:prstGeom prst="rect">
            <a:avLst/>
          </a:prstGeom>
        </xdr:spPr>
      </xdr:pic>
      <xdr:pic>
        <xdr:nvPicPr>
          <xdr:cNvPr id="10" name="Imagen 9"/>
          <xdr:cNvPicPr>
            <a:picLocks noChangeAspect="1"/>
          </xdr:cNvPicPr>
        </xdr:nvPicPr>
        <xdr:blipFill>
          <a:blip xmlns:r="http://schemas.openxmlformats.org/officeDocument/2006/relationships" r:embed="rId16"/>
          <a:stretch>
            <a:fillRect/>
          </a:stretch>
        </xdr:blipFill>
        <xdr:spPr>
          <a:xfrm>
            <a:off x="8734779" y="387048"/>
            <a:ext cx="776110" cy="671285"/>
          </a:xfrm>
          <a:prstGeom prst="rect">
            <a:avLst/>
          </a:prstGeom>
        </xdr:spPr>
      </xdr:pic>
      <xdr:pic>
        <xdr:nvPicPr>
          <xdr:cNvPr id="24" name="Imagen 23"/>
          <xdr:cNvPicPr>
            <a:picLocks noChangeAspect="1"/>
          </xdr:cNvPicPr>
        </xdr:nvPicPr>
        <xdr:blipFill>
          <a:blip xmlns:r="http://schemas.openxmlformats.org/officeDocument/2006/relationships" r:embed="rId17"/>
          <a:stretch>
            <a:fillRect/>
          </a:stretch>
        </xdr:blipFill>
        <xdr:spPr>
          <a:xfrm>
            <a:off x="9637889" y="1340556"/>
            <a:ext cx="906041" cy="705555"/>
          </a:xfrm>
          <a:prstGeom prst="rect">
            <a:avLst/>
          </a:prstGeom>
        </xdr:spPr>
      </xdr:pic>
      <xdr:pic>
        <xdr:nvPicPr>
          <xdr:cNvPr id="37" name="Imagen 36"/>
          <xdr:cNvPicPr>
            <a:picLocks noChangeAspect="1"/>
          </xdr:cNvPicPr>
        </xdr:nvPicPr>
        <xdr:blipFill>
          <a:blip xmlns:r="http://schemas.openxmlformats.org/officeDocument/2006/relationships" r:embed="rId18"/>
          <a:stretch>
            <a:fillRect/>
          </a:stretch>
        </xdr:blipFill>
        <xdr:spPr>
          <a:xfrm>
            <a:off x="9553223" y="677331"/>
            <a:ext cx="853350" cy="606779"/>
          </a:xfrm>
          <a:prstGeom prst="rect">
            <a:avLst/>
          </a:prstGeom>
        </xdr:spPr>
      </xdr:pic>
    </xdr:grpSp>
    <xdr:clientData/>
  </xdr:twoCellAnchor>
  <xdr:twoCellAnchor editAs="oneCell">
    <xdr:from>
      <xdr:col>12</xdr:col>
      <xdr:colOff>98778</xdr:colOff>
      <xdr:row>2</xdr:row>
      <xdr:rowOff>14110</xdr:rowOff>
    </xdr:from>
    <xdr:to>
      <xdr:col>15</xdr:col>
      <xdr:colOff>1180</xdr:colOff>
      <xdr:row>10</xdr:row>
      <xdr:rowOff>29631</xdr:rowOff>
    </xdr:to>
    <xdr:pic>
      <xdr:nvPicPr>
        <xdr:cNvPr id="41" name="Imagen 40"/>
        <xdr:cNvPicPr>
          <a:picLocks noChangeAspect="1"/>
        </xdr:cNvPicPr>
      </xdr:nvPicPr>
      <xdr:blipFill>
        <a:blip xmlns:r="http://schemas.openxmlformats.org/officeDocument/2006/relationships" r:embed="rId19"/>
        <a:stretch>
          <a:fillRect/>
        </a:stretch>
      </xdr:blipFill>
      <xdr:spPr>
        <a:xfrm>
          <a:off x="10131778" y="409221"/>
          <a:ext cx="2367613" cy="1595966"/>
        </a:xfrm>
        <a:prstGeom prst="rect">
          <a:avLst/>
        </a:prstGeom>
      </xdr:spPr>
    </xdr:pic>
    <xdr:clientData/>
  </xdr:twoCellAnchor>
  <xdr:twoCellAnchor editAs="oneCell">
    <xdr:from>
      <xdr:col>12</xdr:col>
      <xdr:colOff>564445</xdr:colOff>
      <xdr:row>80</xdr:row>
      <xdr:rowOff>67220</xdr:rowOff>
    </xdr:from>
    <xdr:to>
      <xdr:col>15</xdr:col>
      <xdr:colOff>663222</xdr:colOff>
      <xdr:row>86</xdr:row>
      <xdr:rowOff>170741</xdr:rowOff>
    </xdr:to>
    <xdr:pic>
      <xdr:nvPicPr>
        <xdr:cNvPr id="63" name="Imagen 62"/>
        <xdr:cNvPicPr>
          <a:picLocks noChangeAspect="1"/>
        </xdr:cNvPicPr>
      </xdr:nvPicPr>
      <xdr:blipFill>
        <a:blip xmlns:r="http://schemas.openxmlformats.org/officeDocument/2006/relationships" r:embed="rId19"/>
        <a:stretch>
          <a:fillRect/>
        </a:stretch>
      </xdr:blipFill>
      <xdr:spPr>
        <a:xfrm flipH="1">
          <a:off x="10597445" y="15871664"/>
          <a:ext cx="2596444" cy="1288855"/>
        </a:xfrm>
        <a:prstGeom prst="rect">
          <a:avLst/>
        </a:prstGeom>
      </xdr:spPr>
    </xdr:pic>
    <xdr:clientData/>
  </xdr:twoCellAnchor>
  <xdr:twoCellAnchor>
    <xdr:from>
      <xdr:col>8</xdr:col>
      <xdr:colOff>423333</xdr:colOff>
      <xdr:row>2</xdr:row>
      <xdr:rowOff>36754</xdr:rowOff>
    </xdr:from>
    <xdr:to>
      <xdr:col>10</xdr:col>
      <xdr:colOff>1853</xdr:colOff>
      <xdr:row>10</xdr:row>
      <xdr:rowOff>20262</xdr:rowOff>
    </xdr:to>
    <xdr:pic>
      <xdr:nvPicPr>
        <xdr:cNvPr id="66" name="Imagen 65" descr="AST 2"/>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269302" y="417754"/>
          <a:ext cx="1031082" cy="150750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423332</xdr:colOff>
      <xdr:row>94</xdr:row>
      <xdr:rowOff>158750</xdr:rowOff>
    </xdr:from>
    <xdr:to>
      <xdr:col>3</xdr:col>
      <xdr:colOff>476250</xdr:colOff>
      <xdr:row>107</xdr:row>
      <xdr:rowOff>10584</xdr:rowOff>
    </xdr:to>
    <xdr:grpSp>
      <xdr:nvGrpSpPr>
        <xdr:cNvPr id="67" name="66 Grupo"/>
        <xdr:cNvGrpSpPr/>
      </xdr:nvGrpSpPr>
      <xdr:grpSpPr>
        <a:xfrm>
          <a:off x="423332" y="18077656"/>
          <a:ext cx="2267481" cy="2328334"/>
          <a:chOff x="423332" y="18203333"/>
          <a:chExt cx="2254251" cy="2042584"/>
        </a:xfrm>
      </xdr:grpSpPr>
      <xdr:sp macro="" textlink="">
        <xdr:nvSpPr>
          <xdr:cNvPr id="23" name="22 Elipse"/>
          <xdr:cNvSpPr/>
        </xdr:nvSpPr>
        <xdr:spPr>
          <a:xfrm>
            <a:off x="529167" y="18298583"/>
            <a:ext cx="2042584" cy="1820334"/>
          </a:xfrm>
          <a:prstGeom prst="ellipse">
            <a:avLst/>
          </a:prstGeom>
          <a:ln w="28575">
            <a:solidFill>
              <a:schemeClr val="accent1">
                <a:lumMod val="50000"/>
              </a:schemeClr>
            </a:solidFill>
          </a:ln>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endParaRPr lang="es-CO" sz="1100"/>
          </a:p>
        </xdr:txBody>
      </xdr:sp>
      <xdr:sp macro="" textlink="">
        <xdr:nvSpPr>
          <xdr:cNvPr id="43" name="42 CuadroTexto"/>
          <xdr:cNvSpPr txBox="1"/>
        </xdr:nvSpPr>
        <xdr:spPr>
          <a:xfrm>
            <a:off x="986757" y="19390585"/>
            <a:ext cx="1153584" cy="7311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Inscripción en Listado de Proveedores de Cerrejón</a:t>
            </a:r>
          </a:p>
        </xdr:txBody>
      </xdr:sp>
      <xdr:sp macro="" textlink="">
        <xdr:nvSpPr>
          <xdr:cNvPr id="56" name="55 Elipse"/>
          <xdr:cNvSpPr/>
        </xdr:nvSpPr>
        <xdr:spPr>
          <a:xfrm>
            <a:off x="423332" y="18203333"/>
            <a:ext cx="2254251" cy="2042584"/>
          </a:xfrm>
          <a:prstGeom prst="ellipse">
            <a:avLst/>
          </a:prstGeom>
          <a:noFill/>
          <a:ln>
            <a:solidFill>
              <a:schemeClr val="accent1">
                <a:lumMod val="50000"/>
              </a:schemeClr>
            </a:solidFill>
            <a:prstDash val="lg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3</xdr:col>
      <xdr:colOff>478179</xdr:colOff>
      <xdr:row>96</xdr:row>
      <xdr:rowOff>137583</xdr:rowOff>
    </xdr:from>
    <xdr:to>
      <xdr:col>7</xdr:col>
      <xdr:colOff>232496</xdr:colOff>
      <xdr:row>105</xdr:row>
      <xdr:rowOff>10583</xdr:rowOff>
    </xdr:to>
    <xdr:sp macro="" textlink="">
      <xdr:nvSpPr>
        <xdr:cNvPr id="46" name="45 Cheurón"/>
        <xdr:cNvSpPr/>
      </xdr:nvSpPr>
      <xdr:spPr>
        <a:xfrm>
          <a:off x="2687979" y="18435108"/>
          <a:ext cx="2649917" cy="1587500"/>
        </a:xfrm>
        <a:prstGeom prst="chevron">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clientData/>
  </xdr:twoCellAnchor>
  <xdr:twoCellAnchor>
    <xdr:from>
      <xdr:col>20</xdr:col>
      <xdr:colOff>133933</xdr:colOff>
      <xdr:row>104</xdr:row>
      <xdr:rowOff>177271</xdr:rowOff>
    </xdr:from>
    <xdr:to>
      <xdr:col>22</xdr:col>
      <xdr:colOff>90908</xdr:colOff>
      <xdr:row>110</xdr:row>
      <xdr:rowOff>145521</xdr:rowOff>
    </xdr:to>
    <xdr:grpSp>
      <xdr:nvGrpSpPr>
        <xdr:cNvPr id="48" name="47 Grupo"/>
        <xdr:cNvGrpSpPr/>
      </xdr:nvGrpSpPr>
      <xdr:grpSpPr>
        <a:xfrm>
          <a:off x="14695277" y="20001177"/>
          <a:ext cx="1409537" cy="1111250"/>
          <a:chOff x="3968749" y="17346083"/>
          <a:chExt cx="1397001" cy="1111250"/>
        </a:xfrm>
      </xdr:grpSpPr>
      <xdr:sp macro="" textlink="">
        <xdr:nvSpPr>
          <xdr:cNvPr id="47" name="46 Elipse"/>
          <xdr:cNvSpPr/>
        </xdr:nvSpPr>
        <xdr:spPr>
          <a:xfrm>
            <a:off x="4064000" y="17346083"/>
            <a:ext cx="1270000" cy="1111250"/>
          </a:xfrm>
          <a:prstGeom prst="ellipse">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s-CO" sz="1100"/>
          </a:p>
        </xdr:txBody>
      </xdr:sp>
      <xdr:pic>
        <xdr:nvPicPr>
          <xdr:cNvPr id="65" name="64 Imagen"/>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968749" y="17569532"/>
            <a:ext cx="1397001" cy="737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xdr:from>
      <xdr:col>6</xdr:col>
      <xdr:colOff>588107</xdr:colOff>
      <xdr:row>96</xdr:row>
      <xdr:rowOff>141821</xdr:rowOff>
    </xdr:from>
    <xdr:to>
      <xdr:col>10</xdr:col>
      <xdr:colOff>342424</xdr:colOff>
      <xdr:row>105</xdr:row>
      <xdr:rowOff>14821</xdr:rowOff>
    </xdr:to>
    <xdr:sp macro="" textlink="">
      <xdr:nvSpPr>
        <xdr:cNvPr id="72" name="71 Cheurón"/>
        <xdr:cNvSpPr/>
      </xdr:nvSpPr>
      <xdr:spPr>
        <a:xfrm>
          <a:off x="4969607" y="18439346"/>
          <a:ext cx="2649917" cy="1587500"/>
        </a:xfrm>
        <a:prstGeom prst="chevron">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clientData/>
  </xdr:twoCellAnchor>
  <xdr:twoCellAnchor>
    <xdr:from>
      <xdr:col>7</xdr:col>
      <xdr:colOff>544332</xdr:colOff>
      <xdr:row>102</xdr:row>
      <xdr:rowOff>78052</xdr:rowOff>
    </xdr:from>
    <xdr:to>
      <xdr:col>9</xdr:col>
      <xdr:colOff>476251</xdr:colOff>
      <xdr:row>104</xdr:row>
      <xdr:rowOff>173301</xdr:rowOff>
    </xdr:to>
    <xdr:sp macro="" textlink="">
      <xdr:nvSpPr>
        <xdr:cNvPr id="49" name="48 CuadroTexto"/>
        <xdr:cNvSpPr txBox="1"/>
      </xdr:nvSpPr>
      <xdr:spPr>
        <a:xfrm>
          <a:off x="5664020" y="19520958"/>
          <a:ext cx="1384481" cy="4762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Estudio de Ofertas de Cerrejón</a:t>
          </a:r>
        </a:p>
      </xdr:txBody>
    </xdr:sp>
    <xdr:clientData/>
  </xdr:twoCellAnchor>
  <xdr:twoCellAnchor>
    <xdr:from>
      <xdr:col>14</xdr:col>
      <xdr:colOff>189812</xdr:colOff>
      <xdr:row>90</xdr:row>
      <xdr:rowOff>141378</xdr:rowOff>
    </xdr:from>
    <xdr:to>
      <xdr:col>16</xdr:col>
      <xdr:colOff>696366</xdr:colOff>
      <xdr:row>95</xdr:row>
      <xdr:rowOff>33073</xdr:rowOff>
    </xdr:to>
    <xdr:pic>
      <xdr:nvPicPr>
        <xdr:cNvPr id="71" name="70 Imagen"/>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0393468" y="17298284"/>
          <a:ext cx="1959117" cy="8441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604526</xdr:colOff>
      <xdr:row>96</xdr:row>
      <xdr:rowOff>158750</xdr:rowOff>
    </xdr:from>
    <xdr:to>
      <xdr:col>13</xdr:col>
      <xdr:colOff>358843</xdr:colOff>
      <xdr:row>105</xdr:row>
      <xdr:rowOff>31750</xdr:rowOff>
    </xdr:to>
    <xdr:sp macro="" textlink="">
      <xdr:nvSpPr>
        <xdr:cNvPr id="76" name="75 Cheurón"/>
        <xdr:cNvSpPr/>
      </xdr:nvSpPr>
      <xdr:spPr>
        <a:xfrm>
          <a:off x="7157726" y="18456275"/>
          <a:ext cx="2649917" cy="1587500"/>
        </a:xfrm>
        <a:prstGeom prst="chevron">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clientData/>
  </xdr:twoCellAnchor>
  <xdr:twoCellAnchor>
    <xdr:from>
      <xdr:col>10</xdr:col>
      <xdr:colOff>404814</xdr:colOff>
      <xdr:row>101</xdr:row>
      <xdr:rowOff>132290</xdr:rowOff>
    </xdr:from>
    <xdr:to>
      <xdr:col>12</xdr:col>
      <xdr:colOff>591029</xdr:colOff>
      <xdr:row>105</xdr:row>
      <xdr:rowOff>35718</xdr:rowOff>
    </xdr:to>
    <xdr:sp macro="" textlink="">
      <xdr:nvSpPr>
        <xdr:cNvPr id="69" name="68 CuadroTexto"/>
        <xdr:cNvSpPr txBox="1"/>
      </xdr:nvSpPr>
      <xdr:spPr>
        <a:xfrm>
          <a:off x="7703345" y="19384696"/>
          <a:ext cx="1638778" cy="6654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Confirmar</a:t>
          </a:r>
          <a:r>
            <a:rPr lang="es-CO" sz="1100" baseline="0"/>
            <a:t> a Cerrejón que se va a participar en la Oferta</a:t>
          </a:r>
          <a:endParaRPr lang="es-CO" sz="1100"/>
        </a:p>
      </xdr:txBody>
    </xdr:sp>
    <xdr:clientData/>
  </xdr:twoCellAnchor>
  <xdr:twoCellAnchor>
    <xdr:from>
      <xdr:col>4</xdr:col>
      <xdr:colOff>485234</xdr:colOff>
      <xdr:row>101</xdr:row>
      <xdr:rowOff>125680</xdr:rowOff>
    </xdr:from>
    <xdr:to>
      <xdr:col>6</xdr:col>
      <xdr:colOff>208077</xdr:colOff>
      <xdr:row>105</xdr:row>
      <xdr:rowOff>35722</xdr:rowOff>
    </xdr:to>
    <xdr:sp macro="" textlink="">
      <xdr:nvSpPr>
        <xdr:cNvPr id="77" name="76 CuadroTexto"/>
        <xdr:cNvSpPr txBox="1"/>
      </xdr:nvSpPr>
      <xdr:spPr>
        <a:xfrm>
          <a:off x="3426078" y="19378086"/>
          <a:ext cx="1175405" cy="6720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Recibir</a:t>
          </a:r>
          <a:r>
            <a:rPr lang="es-CO" sz="1100" baseline="0"/>
            <a:t> </a:t>
          </a:r>
          <a:r>
            <a:rPr lang="es-CO" sz="1100"/>
            <a:t>Invitación a Presentar Oferta</a:t>
          </a:r>
        </a:p>
      </xdr:txBody>
    </xdr:sp>
    <xdr:clientData/>
  </xdr:twoCellAnchor>
  <xdr:twoCellAnchor>
    <xdr:from>
      <xdr:col>3</xdr:col>
      <xdr:colOff>126995</xdr:colOff>
      <xdr:row>95</xdr:row>
      <xdr:rowOff>158750</xdr:rowOff>
    </xdr:from>
    <xdr:to>
      <xdr:col>13</xdr:col>
      <xdr:colOff>537486</xdr:colOff>
      <xdr:row>106</xdr:row>
      <xdr:rowOff>10583</xdr:rowOff>
    </xdr:to>
    <xdr:sp macro="" textlink="">
      <xdr:nvSpPr>
        <xdr:cNvPr id="80" name="79 Cheurón"/>
        <xdr:cNvSpPr/>
      </xdr:nvSpPr>
      <xdr:spPr>
        <a:xfrm>
          <a:off x="2336795" y="18265775"/>
          <a:ext cx="7649491" cy="1947333"/>
        </a:xfrm>
        <a:prstGeom prst="chevron">
          <a:avLst/>
        </a:prstGeom>
        <a:noFill/>
        <a:ln w="19050">
          <a:solidFill>
            <a:srgbClr val="002060"/>
          </a:solidFill>
          <a:prstDash val="lgDash"/>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clientData/>
  </xdr:twoCellAnchor>
  <xdr:twoCellAnchor editAs="oneCell">
    <xdr:from>
      <xdr:col>21</xdr:col>
      <xdr:colOff>0</xdr:colOff>
      <xdr:row>100</xdr:row>
      <xdr:rowOff>0</xdr:rowOff>
    </xdr:from>
    <xdr:to>
      <xdr:col>21</xdr:col>
      <xdr:colOff>304800</xdr:colOff>
      <xdr:row>101</xdr:row>
      <xdr:rowOff>114300</xdr:rowOff>
    </xdr:to>
    <xdr:sp macro="" textlink="">
      <xdr:nvSpPr>
        <xdr:cNvPr id="1033" name="AutoShape 9" descr="Resultado de imagen para trabajar en computadora dibujo"/>
        <xdr:cNvSpPr>
          <a:spLocks noChangeAspect="1" noChangeArrowheads="1"/>
        </xdr:cNvSpPr>
      </xdr:nvSpPr>
      <xdr:spPr bwMode="auto">
        <a:xfrm>
          <a:off x="15240000" y="19059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24</xdr:col>
      <xdr:colOff>397544</xdr:colOff>
      <xdr:row>97</xdr:row>
      <xdr:rowOff>69057</xdr:rowOff>
    </xdr:from>
    <xdr:to>
      <xdr:col>25</xdr:col>
      <xdr:colOff>448031</xdr:colOff>
      <xdr:row>103</xdr:row>
      <xdr:rowOff>59531</xdr:rowOff>
    </xdr:to>
    <xdr:pic>
      <xdr:nvPicPr>
        <xdr:cNvPr id="102" name="101 Imagen" descr="https://previews.123rf.com/images/michaeldb/michaeldb1012/michaeldb101200008/8435046-Usuario-de-PC-3D-de-dibujos-animados-de-chico-de-Nerd-hace-clic-en-un-tipos-de-mouse-rat-n-en-el-tec-Foto-de-archivo.jpg"/>
        <xdr:cNvPicPr>
          <a:picLocks noChangeAspect="1" noChangeArrowheads="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a:stretch/>
      </xdr:blipFill>
      <xdr:spPr bwMode="auto">
        <a:xfrm>
          <a:off x="17864013" y="18559463"/>
          <a:ext cx="776768" cy="1133474"/>
        </a:xfrm>
        <a:prstGeom prst="roundRect">
          <a:avLst>
            <a:gd name="adj" fmla="val 8594"/>
          </a:avLst>
        </a:prstGeom>
        <a:noFill/>
        <a:ln>
          <a:noFill/>
        </a:ln>
        <a:effectLst>
          <a:reflection blurRad="12700" stA="38000" endPos="28000" dist="5000" dir="5400000" sy="-100000" algn="bl" rotWithShape="0"/>
        </a:effectLst>
      </xdr:spPr>
    </xdr:pic>
    <xdr:clientData/>
  </xdr:twoCellAnchor>
  <xdr:twoCellAnchor editAs="oneCell">
    <xdr:from>
      <xdr:col>18</xdr:col>
      <xdr:colOff>303841</xdr:colOff>
      <xdr:row>87</xdr:row>
      <xdr:rowOff>150019</xdr:rowOff>
    </xdr:from>
    <xdr:to>
      <xdr:col>19</xdr:col>
      <xdr:colOff>342367</xdr:colOff>
      <xdr:row>92</xdr:row>
      <xdr:rowOff>16362</xdr:rowOff>
    </xdr:to>
    <xdr:pic>
      <xdr:nvPicPr>
        <xdr:cNvPr id="125" name="124 Imagen" descr="Imagen relacionada"/>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bwMode="auto">
        <a:xfrm>
          <a:off x="13412622" y="16735425"/>
          <a:ext cx="764808" cy="818843"/>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23</xdr:col>
      <xdr:colOff>291324</xdr:colOff>
      <xdr:row>102</xdr:row>
      <xdr:rowOff>154782</xdr:rowOff>
    </xdr:from>
    <xdr:to>
      <xdr:col>26</xdr:col>
      <xdr:colOff>463382</xdr:colOff>
      <xdr:row>115</xdr:row>
      <xdr:rowOff>126206</xdr:rowOff>
    </xdr:to>
    <xdr:pic>
      <xdr:nvPicPr>
        <xdr:cNvPr id="101" name="Imagen 100" descr="Construction site, building a house. Vector illustration."/>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7031512" y="19597688"/>
          <a:ext cx="2350901" cy="24479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566736</xdr:colOff>
      <xdr:row>97</xdr:row>
      <xdr:rowOff>135732</xdr:rowOff>
    </xdr:from>
    <xdr:to>
      <xdr:col>6</xdr:col>
      <xdr:colOff>322967</xdr:colOff>
      <xdr:row>101</xdr:row>
      <xdr:rowOff>88108</xdr:rowOff>
    </xdr:to>
    <xdr:pic>
      <xdr:nvPicPr>
        <xdr:cNvPr id="104" name="Imagen 103" descr="Resultado de imagen para recibir email en la computadora"/>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3507580" y="18626138"/>
          <a:ext cx="1208793" cy="7143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502321</xdr:colOff>
      <xdr:row>106</xdr:row>
      <xdr:rowOff>30956</xdr:rowOff>
    </xdr:from>
    <xdr:to>
      <xdr:col>23</xdr:col>
      <xdr:colOff>529713</xdr:colOff>
      <xdr:row>110</xdr:row>
      <xdr:rowOff>45292</xdr:rowOff>
    </xdr:to>
    <xdr:pic>
      <xdr:nvPicPr>
        <xdr:cNvPr id="51" name="Imagen 50"/>
        <xdr:cNvPicPr>
          <a:picLocks noChangeAspect="1"/>
        </xdr:cNvPicPr>
      </xdr:nvPicPr>
      <xdr:blipFill>
        <a:blip xmlns:r="http://schemas.openxmlformats.org/officeDocument/2006/relationships" r:embed="rId27"/>
        <a:stretch>
          <a:fillRect/>
        </a:stretch>
      </xdr:blipFill>
      <xdr:spPr>
        <a:xfrm>
          <a:off x="16516227" y="20235862"/>
          <a:ext cx="753674" cy="776336"/>
        </a:xfrm>
        <a:prstGeom prst="rect">
          <a:avLst/>
        </a:prstGeom>
      </xdr:spPr>
    </xdr:pic>
    <xdr:clientData/>
  </xdr:twoCellAnchor>
  <xdr:twoCellAnchor>
    <xdr:from>
      <xdr:col>13</xdr:col>
      <xdr:colOff>216205</xdr:colOff>
      <xdr:row>96</xdr:row>
      <xdr:rowOff>150018</xdr:rowOff>
    </xdr:from>
    <xdr:to>
      <xdr:col>19</xdr:col>
      <xdr:colOff>173830</xdr:colOff>
      <xdr:row>117</xdr:row>
      <xdr:rowOff>44184</xdr:rowOff>
    </xdr:to>
    <xdr:grpSp>
      <xdr:nvGrpSpPr>
        <xdr:cNvPr id="85" name="Grupo 84"/>
        <xdr:cNvGrpSpPr/>
      </xdr:nvGrpSpPr>
      <xdr:grpSpPr>
        <a:xfrm>
          <a:off x="9693580" y="18449924"/>
          <a:ext cx="4315313" cy="3894666"/>
          <a:chOff x="9372112" y="18449924"/>
          <a:chExt cx="4315313" cy="3894666"/>
        </a:xfrm>
      </xdr:grpSpPr>
      <xdr:grpSp>
        <xdr:nvGrpSpPr>
          <xdr:cNvPr id="97" name="96 Grupo"/>
          <xdr:cNvGrpSpPr/>
        </xdr:nvGrpSpPr>
        <xdr:grpSpPr>
          <a:xfrm>
            <a:off x="9372112" y="18449924"/>
            <a:ext cx="4284358" cy="3894666"/>
            <a:chOff x="9521132" y="18485826"/>
            <a:chExt cx="4469260" cy="3894666"/>
          </a:xfrm>
        </xdr:grpSpPr>
        <xdr:sp macro="" textlink="">
          <xdr:nvSpPr>
            <xdr:cNvPr id="93" name="92 Flecha en U"/>
            <xdr:cNvSpPr/>
          </xdr:nvSpPr>
          <xdr:spPr>
            <a:xfrm rot="5400000">
              <a:off x="10196666" y="18586766"/>
              <a:ext cx="3894666" cy="3692786"/>
            </a:xfrm>
            <a:prstGeom prst="uturnArrow">
              <a:avLst>
                <a:gd name="adj1" fmla="val 43946"/>
                <a:gd name="adj2" fmla="val 25000"/>
                <a:gd name="adj3" fmla="val 24344"/>
                <a:gd name="adj4" fmla="val 27354"/>
                <a:gd name="adj5" fmla="val 99788"/>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sp macro="" textlink="">
          <xdr:nvSpPr>
            <xdr:cNvPr id="94" name="93 Cheurón"/>
            <xdr:cNvSpPr/>
          </xdr:nvSpPr>
          <xdr:spPr>
            <a:xfrm>
              <a:off x="9521132" y="18490589"/>
              <a:ext cx="3161211" cy="1559719"/>
            </a:xfrm>
            <a:prstGeom prst="chevron">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grpSp>
      <xdr:pic>
        <xdr:nvPicPr>
          <xdr:cNvPr id="121" name="120 Imagen" descr="http://blog.yepali.com/wp-content/uploads/2015/05/285.jpg"/>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11632408" y="18595180"/>
            <a:ext cx="881061" cy="876299"/>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23" name="122 CuadroTexto"/>
          <xdr:cNvSpPr txBox="1"/>
        </xdr:nvSpPr>
        <xdr:spPr>
          <a:xfrm>
            <a:off x="12330113" y="18842831"/>
            <a:ext cx="1175404" cy="444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Estudio de Condiciones</a:t>
            </a:r>
          </a:p>
        </xdr:txBody>
      </xdr:sp>
      <xdr:sp macro="" textlink="">
        <xdr:nvSpPr>
          <xdr:cNvPr id="124" name="123 CuadroTexto"/>
          <xdr:cNvSpPr txBox="1"/>
        </xdr:nvSpPr>
        <xdr:spPr>
          <a:xfrm>
            <a:off x="12789694" y="19400043"/>
            <a:ext cx="897731" cy="4476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Preparación</a:t>
            </a:r>
            <a:r>
              <a:rPr lang="es-CO" sz="1100" baseline="0"/>
              <a:t> de </a:t>
            </a:r>
            <a:r>
              <a:rPr lang="es-CO" sz="1100"/>
              <a:t> Oferta</a:t>
            </a:r>
          </a:p>
        </xdr:txBody>
      </xdr:sp>
      <xdr:sp macro="" textlink="">
        <xdr:nvSpPr>
          <xdr:cNvPr id="126" name="125 CuadroTexto"/>
          <xdr:cNvSpPr txBox="1"/>
        </xdr:nvSpPr>
        <xdr:spPr>
          <a:xfrm>
            <a:off x="10096500" y="19735800"/>
            <a:ext cx="1175405"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Visita de</a:t>
            </a:r>
            <a:r>
              <a:rPr lang="es-CO" sz="1100" baseline="0"/>
              <a:t> Obra</a:t>
            </a:r>
            <a:endParaRPr lang="es-CO" sz="1100"/>
          </a:p>
        </xdr:txBody>
      </xdr:sp>
      <xdr:sp macro="" textlink="">
        <xdr:nvSpPr>
          <xdr:cNvPr id="133" name="132 CuadroTexto"/>
          <xdr:cNvSpPr txBox="1"/>
        </xdr:nvSpPr>
        <xdr:spPr>
          <a:xfrm>
            <a:off x="12868275" y="20726400"/>
            <a:ext cx="802482" cy="438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Envio</a:t>
            </a:r>
            <a:r>
              <a:rPr lang="es-CO" sz="1100" baseline="0"/>
              <a:t> de </a:t>
            </a:r>
            <a:r>
              <a:rPr lang="es-CO" sz="1100"/>
              <a:t> Oferta</a:t>
            </a:r>
          </a:p>
        </xdr:txBody>
      </xdr:sp>
      <xdr:pic>
        <xdr:nvPicPr>
          <xdr:cNvPr id="100" name="Imagen 99" descr="Imagen relacionada"/>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0279855" y="18640425"/>
            <a:ext cx="1078706" cy="107632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03" name="Imagen 102" descr="Resultado de imagen para trabajando en la computadora"/>
          <xdr:cNvPicPr>
            <a:picLocks noChangeAspect="1" noChangeArrowheads="1"/>
          </xdr:cNvPicPr>
        </xdr:nvPicPr>
        <xdr:blipFill rotWithShape="1">
          <a:blip xmlns:r="http://schemas.openxmlformats.org/officeDocument/2006/relationships" r:embed="rId30" cstate="print">
            <a:extLst>
              <a:ext uri="{BEBA8EAE-BF5A-486C-A8C5-ECC9F3942E4B}">
                <a14:imgProps xmlns:a14="http://schemas.microsoft.com/office/drawing/2010/main">
                  <a14:imgLayer r:embed="rId31">
                    <a14:imgEffect>
                      <a14:backgroundRemoval t="10000" b="90000" l="10000" r="90000"/>
                    </a14:imgEffect>
                  </a14:imgLayer>
                </a14:imgProps>
              </a:ext>
              <a:ext uri="{28A0092B-C50C-407E-A947-70E740481C1C}">
                <a14:useLocalDpi xmlns:a14="http://schemas.microsoft.com/office/drawing/2010/main" val="0"/>
              </a:ext>
            </a:extLst>
          </a:blip>
          <a:srcRect l="3196" r="27398"/>
          <a:stretch/>
        </xdr:blipFill>
        <xdr:spPr bwMode="auto">
          <a:xfrm>
            <a:off x="12056270" y="19354583"/>
            <a:ext cx="1232021" cy="128847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78" name="Imagen 77"/>
          <xdr:cNvPicPr>
            <a:picLocks noChangeAspect="1"/>
          </xdr:cNvPicPr>
        </xdr:nvPicPr>
        <xdr:blipFill>
          <a:blip xmlns:r="http://schemas.openxmlformats.org/officeDocument/2006/relationships" r:embed="rId32"/>
          <a:stretch>
            <a:fillRect/>
          </a:stretch>
        </xdr:blipFill>
        <xdr:spPr>
          <a:xfrm>
            <a:off x="12199071" y="20627276"/>
            <a:ext cx="745405" cy="1126519"/>
          </a:xfrm>
          <a:prstGeom prst="rect">
            <a:avLst/>
          </a:prstGeom>
        </xdr:spPr>
      </xdr:pic>
      <xdr:pic>
        <xdr:nvPicPr>
          <xdr:cNvPr id="83" name="Imagen 82"/>
          <xdr:cNvPicPr>
            <a:picLocks noChangeAspect="1"/>
          </xdr:cNvPicPr>
        </xdr:nvPicPr>
        <xdr:blipFill>
          <a:blip xmlns:r="http://schemas.openxmlformats.org/officeDocument/2006/relationships" r:embed="rId33">
            <a:extLst>
              <a:ext uri="{BEBA8EAE-BF5A-486C-A8C5-ECC9F3942E4B}">
                <a14:imgProps xmlns:a14="http://schemas.microsoft.com/office/drawing/2010/main">
                  <a14:imgLayer r:embed="rId34">
                    <a14:imgEffect>
                      <a14:backgroundRemoval t="10000" b="90000" l="10000" r="90000"/>
                    </a14:imgEffect>
                  </a14:imgLayer>
                </a14:imgProps>
              </a:ext>
            </a:extLst>
          </a:blip>
          <a:stretch>
            <a:fillRect/>
          </a:stretch>
        </xdr:blipFill>
        <xdr:spPr>
          <a:xfrm>
            <a:off x="10837070" y="20700201"/>
            <a:ext cx="1119187" cy="903540"/>
          </a:xfrm>
          <a:prstGeom prst="rect">
            <a:avLst/>
          </a:prstGeom>
        </xdr:spPr>
      </xdr:pic>
      <xdr:sp macro="" textlink="">
        <xdr:nvSpPr>
          <xdr:cNvPr id="106" name="132 CuadroTexto"/>
          <xdr:cNvSpPr txBox="1"/>
        </xdr:nvSpPr>
        <xdr:spPr>
          <a:xfrm>
            <a:off x="11199019" y="20688299"/>
            <a:ext cx="859630" cy="438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Aceptación</a:t>
            </a:r>
            <a:r>
              <a:rPr lang="es-CO" sz="1100" baseline="0"/>
              <a:t> de </a:t>
            </a:r>
            <a:r>
              <a:rPr lang="es-CO" sz="1100"/>
              <a:t> Oferta</a:t>
            </a:r>
          </a:p>
        </xdr:txBody>
      </xdr:sp>
      <xdr:sp macro="" textlink="">
        <xdr:nvSpPr>
          <xdr:cNvPr id="108" name="132 CuadroTexto"/>
          <xdr:cNvSpPr txBox="1"/>
        </xdr:nvSpPr>
        <xdr:spPr>
          <a:xfrm>
            <a:off x="11453813" y="21776531"/>
            <a:ext cx="1576387" cy="2381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Contrato con Cerrejón</a:t>
            </a:r>
          </a:p>
        </xdr:txBody>
      </xdr:sp>
      <xdr:pic>
        <xdr:nvPicPr>
          <xdr:cNvPr id="118" name="Imagen 117" descr="http://previews.123rf.com/images/coramax/coramax1208/coramax120801185/14801913-3d-people-human-character-peson-in-an-office-Businessmen-who-shake-hands-The-concept-of-partnership--Stock-Photo.jpg">
            <a:extLst>
              <a:ext uri="{FF2B5EF4-FFF2-40B4-BE49-F238E27FC236}">
                <a16:creationId xmlns:a16="http://schemas.microsoft.com/office/drawing/2014/main" xmlns="" id="{29863A0E-50A7-4BFB-982C-FEEFED65DAE0}"/>
              </a:ext>
            </a:extLst>
          </xdr:cNvPr>
          <xdr:cNvPicPr>
            <a:picLocks noChangeAspect="1" noChangeArrowheads="1"/>
          </xdr:cNvPicPr>
        </xdr:nvPicPr>
        <xdr:blipFill>
          <a:blip xmlns:r="http://schemas.openxmlformats.org/officeDocument/2006/relationships" r:embed="rId35" cstate="print">
            <a:extLst>
              <a:ext uri="{BEBA8EAE-BF5A-486C-A8C5-ECC9F3942E4B}">
                <a14:imgProps xmlns:a14="http://schemas.microsoft.com/office/drawing/2010/main">
                  <a14:imgLayer r:embed="rId36">
                    <a14:imgEffect>
                      <a14:backgroundRemoval t="10000" b="90000" l="10000" r="90000"/>
                    </a14:imgEffect>
                  </a14:imgLayer>
                </a14:imgProps>
              </a:ext>
              <a:ext uri="{28A0092B-C50C-407E-A947-70E740481C1C}">
                <a14:useLocalDpi xmlns:a14="http://schemas.microsoft.com/office/drawing/2010/main" val="0"/>
              </a:ext>
            </a:extLst>
          </a:blip>
          <a:srcRect/>
          <a:stretch>
            <a:fillRect/>
          </a:stretch>
        </xdr:blipFill>
        <xdr:spPr bwMode="auto">
          <a:xfrm>
            <a:off x="10734675" y="21352668"/>
            <a:ext cx="1148590" cy="960599"/>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28</xdr:col>
      <xdr:colOff>33877</xdr:colOff>
      <xdr:row>120</xdr:row>
      <xdr:rowOff>78417</xdr:rowOff>
    </xdr:from>
    <xdr:to>
      <xdr:col>31</xdr:col>
      <xdr:colOff>631031</xdr:colOff>
      <xdr:row>135</xdr:row>
      <xdr:rowOff>173269</xdr:rowOff>
    </xdr:to>
    <xdr:pic>
      <xdr:nvPicPr>
        <xdr:cNvPr id="136" name="Imagen 135" descr="Chasis"/>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20405471" y="22950323"/>
          <a:ext cx="2775998" cy="29523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585787</xdr:colOff>
      <xdr:row>110</xdr:row>
      <xdr:rowOff>130969</xdr:rowOff>
    </xdr:from>
    <xdr:to>
      <xdr:col>31</xdr:col>
      <xdr:colOff>280987</xdr:colOff>
      <xdr:row>124</xdr:row>
      <xdr:rowOff>26194</xdr:rowOff>
    </xdr:to>
    <xdr:pic>
      <xdr:nvPicPr>
        <xdr:cNvPr id="139" name="Imagen 138" descr="Diseño con secciones en caja. El bastidor &#10;del 793D usa un diseño de sección en &#10;caja, que incorpora dos piezas forjadas &#10;..."/>
        <xdr:cNvPicPr>
          <a:picLocks noChangeAspect="1" noChangeArrowheads="1"/>
        </xdr:cNvPicPr>
      </xdr:nvPicPr>
      <xdr:blipFill rotWithShape="1">
        <a:blip xmlns:r="http://schemas.openxmlformats.org/officeDocument/2006/relationships" r:embed="rId38">
          <a:extLst>
            <a:ext uri="{28A0092B-C50C-407E-A947-70E740481C1C}">
              <a14:useLocalDpi xmlns:a14="http://schemas.microsoft.com/office/drawing/2010/main" val="0"/>
            </a:ext>
          </a:extLst>
        </a:blip>
        <a:srcRect l="39655" t="14287" r="5800" b="53147"/>
        <a:stretch/>
      </xdr:blipFill>
      <xdr:spPr bwMode="auto">
        <a:xfrm>
          <a:off x="19504818" y="21097875"/>
          <a:ext cx="3326607" cy="2562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31</xdr:col>
      <xdr:colOff>583406</xdr:colOff>
      <xdr:row>102</xdr:row>
      <xdr:rowOff>11906</xdr:rowOff>
    </xdr:from>
    <xdr:to>
      <xdr:col>37</xdr:col>
      <xdr:colOff>571500</xdr:colOff>
      <xdr:row>119</xdr:row>
      <xdr:rowOff>47625</xdr:rowOff>
    </xdr:to>
    <xdr:pic>
      <xdr:nvPicPr>
        <xdr:cNvPr id="142" name="Imagen 141" descr="Estructuras &#10;Las estructuras resistentes de Cat son la base de la durabilidad del camión de minas 797B. &#10;Diseño del bastid..."/>
        <xdr:cNvPicPr>
          <a:picLocks noChangeAspect="1" noChangeArrowheads="1"/>
        </xdr:cNvPicPr>
      </xdr:nvPicPr>
      <xdr:blipFill rotWithShape="1">
        <a:blip xmlns:r="http://schemas.openxmlformats.org/officeDocument/2006/relationships" r:embed="rId39">
          <a:extLst>
            <a:ext uri="{28A0092B-C50C-407E-A947-70E740481C1C}">
              <a14:useLocalDpi xmlns:a14="http://schemas.microsoft.com/office/drawing/2010/main" val="0"/>
            </a:ext>
          </a:extLst>
        </a:blip>
        <a:srcRect l="12500" t="11048" r="16211" b="47336"/>
        <a:stretch/>
      </xdr:blipFill>
      <xdr:spPr bwMode="auto">
        <a:xfrm>
          <a:off x="23133844" y="19454812"/>
          <a:ext cx="4345781" cy="32742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195262</xdr:colOff>
      <xdr:row>107</xdr:row>
      <xdr:rowOff>90487</xdr:rowOff>
    </xdr:from>
    <xdr:to>
      <xdr:col>5</xdr:col>
      <xdr:colOff>214316</xdr:colOff>
      <xdr:row>127</xdr:row>
      <xdr:rowOff>175153</xdr:rowOff>
    </xdr:to>
    <xdr:sp macro="" textlink="">
      <xdr:nvSpPr>
        <xdr:cNvPr id="128" name="92 Flecha en U"/>
        <xdr:cNvSpPr/>
      </xdr:nvSpPr>
      <xdr:spPr>
        <a:xfrm rot="16200000" flipH="1">
          <a:off x="91019" y="20590136"/>
          <a:ext cx="3894666" cy="3686179"/>
        </a:xfrm>
        <a:prstGeom prst="uturnArrow">
          <a:avLst>
            <a:gd name="adj1" fmla="val 50000"/>
            <a:gd name="adj2" fmla="val 22739"/>
            <a:gd name="adj3" fmla="val 24913"/>
            <a:gd name="adj4" fmla="val 27354"/>
            <a:gd name="adj5" fmla="val 99788"/>
          </a:avLst>
        </a:prstGeom>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s-CO" sz="1100">
            <a:solidFill>
              <a:schemeClr val="tx1"/>
            </a:solidFill>
          </a:endParaRPr>
        </a:p>
      </xdr:txBody>
    </xdr:sp>
    <xdr:clientData/>
  </xdr:twoCellAnchor>
  <xdr:twoCellAnchor>
    <xdr:from>
      <xdr:col>2</xdr:col>
      <xdr:colOff>761995</xdr:colOff>
      <xdr:row>107</xdr:row>
      <xdr:rowOff>96994</xdr:rowOff>
    </xdr:from>
    <xdr:to>
      <xdr:col>6</xdr:col>
      <xdr:colOff>330986</xdr:colOff>
      <xdr:row>116</xdr:row>
      <xdr:rowOff>71436</xdr:rowOff>
    </xdr:to>
    <xdr:sp macro="" textlink="">
      <xdr:nvSpPr>
        <xdr:cNvPr id="129" name="93 Cheurón"/>
        <xdr:cNvSpPr/>
      </xdr:nvSpPr>
      <xdr:spPr>
        <a:xfrm flipH="1">
          <a:off x="2214558" y="20492400"/>
          <a:ext cx="2509834" cy="1688942"/>
        </a:xfrm>
        <a:prstGeom prst="chevron">
          <a:avLst/>
        </a:prstGeom>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s-CO" sz="1100">
            <a:solidFill>
              <a:schemeClr val="tx1"/>
            </a:solidFill>
          </a:endParaRPr>
        </a:p>
      </xdr:txBody>
    </xdr:sp>
    <xdr:clientData/>
  </xdr:twoCellAnchor>
  <xdr:twoCellAnchor>
    <xdr:from>
      <xdr:col>20</xdr:col>
      <xdr:colOff>674355</xdr:colOff>
      <xdr:row>111</xdr:row>
      <xdr:rowOff>126622</xdr:rowOff>
    </xdr:from>
    <xdr:to>
      <xdr:col>22</xdr:col>
      <xdr:colOff>217872</xdr:colOff>
      <xdr:row>117</xdr:row>
      <xdr:rowOff>46803</xdr:rowOff>
    </xdr:to>
    <xdr:pic>
      <xdr:nvPicPr>
        <xdr:cNvPr id="132" name="Picture 14" descr="http://fc02.deviantart.net/fs70/f/2012/049/c/3/lupa_png_by_hannaabigail1-d4q6jmc.png">
          <a:extLst>
            <a:ext uri="{FF2B5EF4-FFF2-40B4-BE49-F238E27FC236}">
              <a16:creationId xmlns:a16="http://schemas.microsoft.com/office/drawing/2014/main" xmlns="" id="{535642C8-35CC-49BD-BBB7-9D8EB35CE4C1}"/>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rot="15797410">
          <a:off x="15202148" y="21317579"/>
          <a:ext cx="1063181" cy="9960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2</xdr:col>
      <xdr:colOff>257804</xdr:colOff>
      <xdr:row>107</xdr:row>
      <xdr:rowOff>176212</xdr:rowOff>
    </xdr:from>
    <xdr:to>
      <xdr:col>4</xdr:col>
      <xdr:colOff>604840</xdr:colOff>
      <xdr:row>110</xdr:row>
      <xdr:rowOff>90487</xdr:rowOff>
    </xdr:to>
    <xdr:sp macro="" textlink="">
      <xdr:nvSpPr>
        <xdr:cNvPr id="134" name="17 CuadroTexto">
          <a:extLst>
            <a:ext uri="{FF2B5EF4-FFF2-40B4-BE49-F238E27FC236}">
              <a16:creationId xmlns:a16="http://schemas.microsoft.com/office/drawing/2014/main" xmlns="" id="{F9CD0A61-18D2-4705-9F38-CDC61C95443D}"/>
            </a:ext>
          </a:extLst>
        </xdr:cNvPr>
        <xdr:cNvSpPr txBox="1"/>
      </xdr:nvSpPr>
      <xdr:spPr bwMode="auto">
        <a:xfrm>
          <a:off x="1710367" y="20571618"/>
          <a:ext cx="1835317" cy="48577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FF0000"/>
              </a:solidFill>
              <a:effectLst>
                <a:glow rad="101600">
                  <a:schemeClr val="bg1">
                    <a:lumMod val="85000"/>
                    <a:alpha val="60000"/>
                  </a:schemeClr>
                </a:glow>
              </a:effectLst>
            </a:rPr>
            <a:t>1. INSPECCIÓN DEL ESTADO DE LA CARGA</a:t>
          </a:r>
        </a:p>
      </xdr:txBody>
    </xdr:sp>
    <xdr:clientData/>
  </xdr:twoCellAnchor>
  <xdr:twoCellAnchor>
    <xdr:from>
      <xdr:col>2</xdr:col>
      <xdr:colOff>702469</xdr:colOff>
      <xdr:row>111</xdr:row>
      <xdr:rowOff>60673</xdr:rowOff>
    </xdr:from>
    <xdr:to>
      <xdr:col>4</xdr:col>
      <xdr:colOff>404813</xdr:colOff>
      <xdr:row>116</xdr:row>
      <xdr:rowOff>5219</xdr:rowOff>
    </xdr:to>
    <xdr:pic>
      <xdr:nvPicPr>
        <xdr:cNvPr id="143" name="Imagen 142" descr="Estructuras &#10;Las estructuras resistentes de Cat son la base de la durabilidad del camión de minas 797B. &#10;Diseño del bastid..."/>
        <xdr:cNvPicPr>
          <a:picLocks noChangeAspect="1" noChangeArrowheads="1"/>
        </xdr:cNvPicPr>
      </xdr:nvPicPr>
      <xdr:blipFill rotWithShape="1">
        <a:blip xmlns:r="http://schemas.openxmlformats.org/officeDocument/2006/relationships" r:embed="rId40" cstate="print">
          <a:extLst>
            <a:ext uri="{BEBA8EAE-BF5A-486C-A8C5-ECC9F3942E4B}">
              <a14:imgProps xmlns:a14="http://schemas.microsoft.com/office/drawing/2010/main">
                <a14:imgLayer r:embed="rId41">
                  <a14:imgEffect>
                    <a14:backgroundRemoval t="11017" b="52663" l="12853" r="82602"/>
                  </a14:imgEffect>
                </a14:imgLayer>
              </a14:imgProps>
            </a:ext>
            <a:ext uri="{28A0092B-C50C-407E-A947-70E740481C1C}">
              <a14:useLocalDpi xmlns:a14="http://schemas.microsoft.com/office/drawing/2010/main" val="0"/>
            </a:ext>
          </a:extLst>
        </a:blip>
        <a:srcRect l="12500" t="11048" r="16211" b="47336"/>
        <a:stretch/>
      </xdr:blipFill>
      <xdr:spPr bwMode="auto">
        <a:xfrm>
          <a:off x="2155032" y="21218079"/>
          <a:ext cx="1190625" cy="8970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107157</xdr:colOff>
      <xdr:row>111</xdr:row>
      <xdr:rowOff>46302</xdr:rowOff>
    </xdr:from>
    <xdr:to>
      <xdr:col>3</xdr:col>
      <xdr:colOff>203500</xdr:colOff>
      <xdr:row>115</xdr:row>
      <xdr:rowOff>74524</xdr:rowOff>
    </xdr:to>
    <xdr:pic>
      <xdr:nvPicPr>
        <xdr:cNvPr id="144" name="Imagen 143" descr="images (8)"/>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1559720" y="21203708"/>
          <a:ext cx="858343" cy="7902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171710</xdr:colOff>
      <xdr:row>112</xdr:row>
      <xdr:rowOff>119063</xdr:rowOff>
    </xdr:from>
    <xdr:to>
      <xdr:col>5</xdr:col>
      <xdr:colOff>497338</xdr:colOff>
      <xdr:row>116</xdr:row>
      <xdr:rowOff>48508</xdr:rowOff>
    </xdr:to>
    <xdr:pic>
      <xdr:nvPicPr>
        <xdr:cNvPr id="145" name="Imagen 144" descr="images (4)"/>
        <xdr:cNvPicPr>
          <a:picLocks noChangeAspect="1" noChangeArrowheads="1"/>
        </xdr:cNvPicPr>
      </xdr:nvPicPr>
      <xdr:blipFill>
        <a:blip xmlns:r="http://schemas.openxmlformats.org/officeDocument/2006/relationships" r:embed="rId43" cstate="print">
          <a:extLst>
            <a:ext uri="{BEBA8EAE-BF5A-486C-A8C5-ECC9F3942E4B}">
              <a14:imgProps xmlns:a14="http://schemas.microsoft.com/office/drawing/2010/main">
                <a14:imgLayer r:embed="rId44">
                  <a14:imgEffect>
                    <a14:backgroundRemoval t="1786" b="100000" l="1667" r="100000"/>
                  </a14:imgEffect>
                </a14:imgLayer>
              </a14:imgProps>
            </a:ext>
            <a:ext uri="{28A0092B-C50C-407E-A947-70E740481C1C}">
              <a14:useLocalDpi xmlns:a14="http://schemas.microsoft.com/office/drawing/2010/main" val="0"/>
            </a:ext>
          </a:extLst>
        </a:blip>
        <a:srcRect/>
        <a:stretch>
          <a:fillRect/>
        </a:stretch>
      </xdr:blipFill>
      <xdr:spPr bwMode="auto">
        <a:xfrm>
          <a:off x="3112554" y="21466969"/>
          <a:ext cx="1051909" cy="6914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119063</xdr:colOff>
      <xdr:row>120</xdr:row>
      <xdr:rowOff>35719</xdr:rowOff>
    </xdr:from>
    <xdr:to>
      <xdr:col>2</xdr:col>
      <xdr:colOff>428625</xdr:colOff>
      <xdr:row>123</xdr:row>
      <xdr:rowOff>75464</xdr:rowOff>
    </xdr:to>
    <xdr:sp macro="" textlink="">
      <xdr:nvSpPr>
        <xdr:cNvPr id="147" name="17 CuadroTexto">
          <a:extLst>
            <a:ext uri="{FF2B5EF4-FFF2-40B4-BE49-F238E27FC236}">
              <a16:creationId xmlns:a16="http://schemas.microsoft.com/office/drawing/2014/main" xmlns="" id="{990A7D54-A461-456F-885F-781A74339568}"/>
            </a:ext>
          </a:extLst>
        </xdr:cNvPr>
        <xdr:cNvSpPr txBox="1"/>
      </xdr:nvSpPr>
      <xdr:spPr bwMode="auto">
        <a:xfrm>
          <a:off x="119063" y="22907625"/>
          <a:ext cx="1762125" cy="61124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FF0000"/>
              </a:solidFill>
              <a:effectLst>
                <a:glow rad="101600">
                  <a:schemeClr val="bg1">
                    <a:lumMod val="85000"/>
                    <a:alpha val="60000"/>
                  </a:schemeClr>
                </a:glow>
              </a:effectLst>
            </a:rPr>
            <a:t>2. DESCARGUE DE BUQUE</a:t>
          </a:r>
        </a:p>
      </xdr:txBody>
    </xdr:sp>
    <xdr:clientData/>
  </xdr:twoCellAnchor>
  <xdr:twoCellAnchor>
    <xdr:from>
      <xdr:col>0</xdr:col>
      <xdr:colOff>245764</xdr:colOff>
      <xdr:row>114</xdr:row>
      <xdr:rowOff>95249</xdr:rowOff>
    </xdr:from>
    <xdr:to>
      <xdr:col>2</xdr:col>
      <xdr:colOff>288446</xdr:colOff>
      <xdr:row>120</xdr:row>
      <xdr:rowOff>2891</xdr:rowOff>
    </xdr:to>
    <xdr:pic>
      <xdr:nvPicPr>
        <xdr:cNvPr id="148" name="Imagen 147"/>
        <xdr:cNvPicPr>
          <a:picLocks noChangeAspect="1"/>
        </xdr:cNvPicPr>
      </xdr:nvPicPr>
      <xdr:blipFill>
        <a:blip xmlns:r="http://schemas.openxmlformats.org/officeDocument/2006/relationships" r:embed="rId11"/>
        <a:stretch>
          <a:fillRect/>
        </a:stretch>
      </xdr:blipFill>
      <xdr:spPr>
        <a:xfrm>
          <a:off x="245764" y="21824155"/>
          <a:ext cx="1495245" cy="1050642"/>
        </a:xfrm>
        <a:prstGeom prst="rect">
          <a:avLst/>
        </a:prstGeom>
      </xdr:spPr>
    </xdr:pic>
    <xdr:clientData/>
  </xdr:twoCellAnchor>
  <xdr:twoCellAnchor>
    <xdr:from>
      <xdr:col>1</xdr:col>
      <xdr:colOff>380246</xdr:colOff>
      <xdr:row>124</xdr:row>
      <xdr:rowOff>107525</xdr:rowOff>
    </xdr:from>
    <xdr:to>
      <xdr:col>4</xdr:col>
      <xdr:colOff>453384</xdr:colOff>
      <xdr:row>128</xdr:row>
      <xdr:rowOff>9805</xdr:rowOff>
    </xdr:to>
    <xdr:sp macro="" textlink="">
      <xdr:nvSpPr>
        <xdr:cNvPr id="149" name="25 CuadroTexto">
          <a:extLst>
            <a:ext uri="{FF2B5EF4-FFF2-40B4-BE49-F238E27FC236}">
              <a16:creationId xmlns:a16="http://schemas.microsoft.com/office/drawing/2014/main" xmlns="" id="{24234260-FDDD-407F-BB02-B98539DB33FF}"/>
            </a:ext>
          </a:extLst>
        </xdr:cNvPr>
        <xdr:cNvSpPr txBox="1"/>
      </xdr:nvSpPr>
      <xdr:spPr bwMode="auto">
        <a:xfrm>
          <a:off x="1106527" y="23741431"/>
          <a:ext cx="2287701" cy="66428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lnSpc>
              <a:spcPts val="1000"/>
            </a:lnSpc>
          </a:pPr>
          <a:r>
            <a:rPr lang="es-CO" sz="1200">
              <a:solidFill>
                <a:srgbClr val="FF0000"/>
              </a:solidFill>
              <a:effectLst>
                <a:glow rad="101600">
                  <a:schemeClr val="bg1">
                    <a:lumMod val="85000"/>
                    <a:alpha val="60000"/>
                  </a:schemeClr>
                </a:glow>
              </a:effectLst>
            </a:rPr>
            <a:t>3. TRASLADO DE LA CARGA A ZONA ADUANERA</a:t>
          </a:r>
        </a:p>
      </xdr:txBody>
    </xdr:sp>
    <xdr:clientData/>
  </xdr:twoCellAnchor>
  <xdr:twoCellAnchor>
    <xdr:from>
      <xdr:col>1</xdr:col>
      <xdr:colOff>666749</xdr:colOff>
      <xdr:row>119</xdr:row>
      <xdr:rowOff>95249</xdr:rowOff>
    </xdr:from>
    <xdr:to>
      <xdr:col>4</xdr:col>
      <xdr:colOff>349329</xdr:colOff>
      <xdr:row>124</xdr:row>
      <xdr:rowOff>95250</xdr:rowOff>
    </xdr:to>
    <xdr:pic>
      <xdr:nvPicPr>
        <xdr:cNvPr id="150" name="Imagen 149"/>
        <xdr:cNvPicPr>
          <a:picLocks noChangeAspect="1"/>
        </xdr:cNvPicPr>
      </xdr:nvPicPr>
      <xdr:blipFill>
        <a:blip xmlns:r="http://schemas.openxmlformats.org/officeDocument/2006/relationships" r:embed="rId45">
          <a:extLst>
            <a:ext uri="{BEBA8EAE-BF5A-486C-A8C5-ECC9F3942E4B}">
              <a14:imgProps xmlns:a14="http://schemas.microsoft.com/office/drawing/2010/main">
                <a14:imgLayer r:embed="rId46">
                  <a14:imgEffect>
                    <a14:backgroundRemoval t="0" b="100000" l="1907" r="99153"/>
                  </a14:imgEffect>
                </a14:imgLayer>
              </a14:imgProps>
            </a:ext>
          </a:extLst>
        </a:blip>
        <a:stretch>
          <a:fillRect/>
        </a:stretch>
      </xdr:blipFill>
      <xdr:spPr>
        <a:xfrm flipH="1">
          <a:off x="1393030" y="22776655"/>
          <a:ext cx="1897143" cy="952501"/>
        </a:xfrm>
        <a:prstGeom prst="rect">
          <a:avLst/>
        </a:prstGeom>
      </xdr:spPr>
    </xdr:pic>
    <xdr:clientData/>
  </xdr:twoCellAnchor>
  <xdr:twoCellAnchor editAs="oneCell">
    <xdr:from>
      <xdr:col>21</xdr:col>
      <xdr:colOff>107156</xdr:colOff>
      <xdr:row>127</xdr:row>
      <xdr:rowOff>83344</xdr:rowOff>
    </xdr:from>
    <xdr:to>
      <xdr:col>29</xdr:col>
      <xdr:colOff>0</xdr:colOff>
      <xdr:row>147</xdr:row>
      <xdr:rowOff>133350</xdr:rowOff>
    </xdr:to>
    <xdr:pic>
      <xdr:nvPicPr>
        <xdr:cNvPr id="162" name="Imagen 161" descr="Resultado de imagen para aparejos"/>
        <xdr:cNvPicPr>
          <a:picLocks noChangeAspect="1" noChangeArrowheads="1"/>
        </xdr:cNvPicPr>
      </xdr:nvPicPr>
      <xdr:blipFill rotWithShape="1">
        <a:blip xmlns:r="http://schemas.openxmlformats.org/officeDocument/2006/relationships" r:embed="rId47">
          <a:extLst>
            <a:ext uri="{28A0092B-C50C-407E-A947-70E740481C1C}">
              <a14:useLocalDpi xmlns:a14="http://schemas.microsoft.com/office/drawing/2010/main" val="0"/>
            </a:ext>
          </a:extLst>
        </a:blip>
        <a:srcRect l="3515" t="15396" r="2930"/>
        <a:stretch/>
      </xdr:blipFill>
      <xdr:spPr bwMode="auto">
        <a:xfrm>
          <a:off x="15394781" y="24288750"/>
          <a:ext cx="5703094" cy="38600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xdr:col>
      <xdr:colOff>606732</xdr:colOff>
      <xdr:row>118</xdr:row>
      <xdr:rowOff>173829</xdr:rowOff>
    </xdr:from>
    <xdr:to>
      <xdr:col>19</xdr:col>
      <xdr:colOff>404811</xdr:colOff>
      <xdr:row>139</xdr:row>
      <xdr:rowOff>154781</xdr:rowOff>
    </xdr:to>
    <xdr:grpSp>
      <xdr:nvGrpSpPr>
        <xdr:cNvPr id="79" name="Grupo 78"/>
        <xdr:cNvGrpSpPr/>
      </xdr:nvGrpSpPr>
      <xdr:grpSpPr>
        <a:xfrm>
          <a:off x="10084107" y="22664735"/>
          <a:ext cx="4155767" cy="3981452"/>
          <a:chOff x="9595951" y="22795704"/>
          <a:chExt cx="4155767" cy="3981452"/>
        </a:xfrm>
      </xdr:grpSpPr>
      <xdr:grpSp>
        <xdr:nvGrpSpPr>
          <xdr:cNvPr id="157" name="96 Grupo"/>
          <xdr:cNvGrpSpPr/>
        </xdr:nvGrpSpPr>
        <xdr:grpSpPr>
          <a:xfrm>
            <a:off x="9595951" y="22871275"/>
            <a:ext cx="4091761" cy="3900062"/>
            <a:chOff x="9461672" y="18289933"/>
            <a:chExt cx="4086646" cy="3900062"/>
          </a:xfrm>
        </xdr:grpSpPr>
        <xdr:sp macro="" textlink="">
          <xdr:nvSpPr>
            <xdr:cNvPr id="158" name="92 Flecha en U"/>
            <xdr:cNvSpPr/>
          </xdr:nvSpPr>
          <xdr:spPr>
            <a:xfrm rot="5400000">
              <a:off x="9975629" y="18617306"/>
              <a:ext cx="3894666" cy="3250712"/>
            </a:xfrm>
            <a:prstGeom prst="uturnArrow">
              <a:avLst>
                <a:gd name="adj1" fmla="val 50000"/>
                <a:gd name="adj2" fmla="val 25000"/>
                <a:gd name="adj3" fmla="val 25069"/>
                <a:gd name="adj4" fmla="val 27354"/>
                <a:gd name="adj5" fmla="val 100000"/>
              </a:avLst>
            </a:prstGeom>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s-CO" sz="1100">
                <a:solidFill>
                  <a:schemeClr val="tx1"/>
                </a:solidFill>
              </a:endParaRPr>
            </a:p>
          </xdr:txBody>
        </xdr:sp>
        <xdr:sp macro="" textlink="">
          <xdr:nvSpPr>
            <xdr:cNvPr id="159" name="93 Cheurón"/>
            <xdr:cNvSpPr/>
          </xdr:nvSpPr>
          <xdr:spPr>
            <a:xfrm>
              <a:off x="9461672" y="18289933"/>
              <a:ext cx="2200388" cy="1643694"/>
            </a:xfrm>
            <a:prstGeom prst="chevron">
              <a:avLst/>
            </a:prstGeom>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s-CO" sz="1100">
                <a:solidFill>
                  <a:schemeClr val="tx1"/>
                </a:solidFill>
              </a:endParaRPr>
            </a:p>
          </xdr:txBody>
        </xdr:sp>
      </xdr:grpSp>
      <xdr:grpSp>
        <xdr:nvGrpSpPr>
          <xdr:cNvPr id="84" name="Grupo 83"/>
          <xdr:cNvGrpSpPr/>
        </xdr:nvGrpSpPr>
        <xdr:grpSpPr>
          <a:xfrm>
            <a:off x="11894343" y="22795704"/>
            <a:ext cx="1857375" cy="1814513"/>
            <a:chOff x="14601826" y="18173699"/>
            <a:chExt cx="1895473" cy="1438275"/>
          </a:xfrm>
        </xdr:grpSpPr>
        <xdr:pic>
          <xdr:nvPicPr>
            <xdr:cNvPr id="127" name="126 Imagen" descr="Resultado de imagen para montacargas dibujo"/>
            <xdr:cNvPicPr>
              <a:picLocks noChangeAspect="1" noChangeArrowheads="1"/>
            </xdr:cNvPicPr>
          </xdr:nvPicPr>
          <xdr:blipFill rotWithShape="1">
            <a:blip xmlns:r="http://schemas.openxmlformats.org/officeDocument/2006/relationships" r:embed="rId48" cstate="print">
              <a:extLst>
                <a:ext uri="{28A0092B-C50C-407E-A947-70E740481C1C}">
                  <a14:useLocalDpi xmlns:a14="http://schemas.microsoft.com/office/drawing/2010/main" val="0"/>
                </a:ext>
              </a:extLst>
            </a:blip>
            <a:srcRect l="17890" t="12742" b="815"/>
            <a:stretch/>
          </xdr:blipFill>
          <xdr:spPr bwMode="auto">
            <a:xfrm>
              <a:off x="14601826" y="18888500"/>
              <a:ext cx="1028700" cy="609174"/>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35" name="134 Imagen" descr="Imagen relacionada"/>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15444017" y="18173699"/>
              <a:ext cx="1053282" cy="1438275"/>
            </a:xfrm>
            <a:prstGeom prst="rect">
              <a:avLst/>
            </a:prstGeom>
            <a:noFill/>
            <a:extLst>
              <a:ext uri="{909E8E84-426E-40DD-AFC4-6F175D3DCCD1}">
                <a14:hiddenFill xmlns:a14="http://schemas.microsoft.com/office/drawing/2010/main">
                  <a:solidFill>
                    <a:srgbClr val="FFFFFF"/>
                  </a:solidFill>
                </a14:hiddenFill>
              </a:ext>
            </a:extLst>
          </xdr:spPr>
        </xdr:pic>
      </xdr:grpSp>
      <xdr:sp macro="" textlink="">
        <xdr:nvSpPr>
          <xdr:cNvPr id="161" name="17 CuadroTexto">
            <a:extLst>
              <a:ext uri="{FF2B5EF4-FFF2-40B4-BE49-F238E27FC236}">
                <a16:creationId xmlns:a16="http://schemas.microsoft.com/office/drawing/2014/main" xmlns="" id="{5C4B488E-EC40-4BDB-8BC1-C6E7B5692254}"/>
              </a:ext>
            </a:extLst>
          </xdr:cNvPr>
          <xdr:cNvSpPr txBox="1"/>
        </xdr:nvSpPr>
        <xdr:spPr bwMode="auto">
          <a:xfrm>
            <a:off x="12093931" y="24497417"/>
            <a:ext cx="1500626" cy="69382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100">
                <a:solidFill>
                  <a:srgbClr val="002060"/>
                </a:solidFill>
                <a:effectLst>
                  <a:glow rad="101600">
                    <a:schemeClr val="bg1">
                      <a:lumMod val="85000"/>
                      <a:alpha val="60000"/>
                    </a:schemeClr>
                  </a:glow>
                </a:effectLst>
                <a:latin typeface="+mn-lt"/>
                <a:ea typeface="+mn-ea"/>
                <a:cs typeface="+mn-cs"/>
              </a:rPr>
              <a:t>8. OPERACIONES</a:t>
            </a:r>
            <a:r>
              <a:rPr lang="es-CO" sz="1100" baseline="0">
                <a:solidFill>
                  <a:srgbClr val="002060"/>
                </a:solidFill>
                <a:effectLst>
                  <a:glow rad="101600">
                    <a:schemeClr val="bg1">
                      <a:lumMod val="85000"/>
                      <a:alpha val="60000"/>
                    </a:schemeClr>
                  </a:glow>
                </a:effectLst>
                <a:latin typeface="+mn-lt"/>
                <a:ea typeface="+mn-ea"/>
                <a:cs typeface="+mn-cs"/>
              </a:rPr>
              <a:t> DE MANEJO MECÁNICO DE CARGAS</a:t>
            </a:r>
            <a:endParaRPr lang="es-CO" sz="1200">
              <a:solidFill>
                <a:srgbClr val="002060"/>
              </a:solidFill>
              <a:effectLst/>
            </a:endParaRPr>
          </a:p>
        </xdr:txBody>
      </xdr:sp>
      <xdr:pic>
        <xdr:nvPicPr>
          <xdr:cNvPr id="163" name="Imagen 162" descr="Resultado de imagen para aparejos"/>
          <xdr:cNvPicPr>
            <a:picLocks noChangeAspect="1" noChangeArrowheads="1"/>
          </xdr:cNvPicPr>
        </xdr:nvPicPr>
        <xdr:blipFill rotWithShape="1">
          <a:blip xmlns:r="http://schemas.openxmlformats.org/officeDocument/2006/relationships" r:embed="rId50" cstate="print">
            <a:extLst>
              <a:ext uri="{BEBA8EAE-BF5A-486C-A8C5-ECC9F3942E4B}">
                <a14:imgProps xmlns:a14="http://schemas.microsoft.com/office/drawing/2010/main">
                  <a14:imgLayer r:embed="rId51">
                    <a14:imgEffect>
                      <a14:backgroundRemoval t="14614" b="100000" l="2038" r="97022"/>
                    </a14:imgEffect>
                  </a14:imgLayer>
                </a14:imgProps>
              </a:ext>
              <a:ext uri="{28A0092B-C50C-407E-A947-70E740481C1C}">
                <a14:useLocalDpi xmlns:a14="http://schemas.microsoft.com/office/drawing/2010/main" val="0"/>
              </a:ext>
            </a:extLst>
          </a:blip>
          <a:srcRect l="3515" t="15396" r="2930"/>
          <a:stretch/>
        </xdr:blipFill>
        <xdr:spPr bwMode="auto">
          <a:xfrm>
            <a:off x="10423985" y="22917127"/>
            <a:ext cx="1481220" cy="1002529"/>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64" name="17 CuadroTexto">
            <a:extLst>
              <a:ext uri="{FF2B5EF4-FFF2-40B4-BE49-F238E27FC236}">
                <a16:creationId xmlns:a16="http://schemas.microsoft.com/office/drawing/2014/main" xmlns="" id="{5C4B488E-EC40-4BDB-8BC1-C6E7B5692254}"/>
              </a:ext>
            </a:extLst>
          </xdr:cNvPr>
          <xdr:cNvSpPr txBox="1"/>
        </xdr:nvSpPr>
        <xdr:spPr bwMode="auto">
          <a:xfrm>
            <a:off x="10274607" y="23859494"/>
            <a:ext cx="1500626" cy="69382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100">
                <a:solidFill>
                  <a:srgbClr val="002060"/>
                </a:solidFill>
                <a:effectLst>
                  <a:glow rad="101600">
                    <a:schemeClr val="bg1">
                      <a:lumMod val="85000"/>
                      <a:alpha val="60000"/>
                    </a:schemeClr>
                  </a:glow>
                </a:effectLst>
                <a:latin typeface="+mn-lt"/>
                <a:ea typeface="+mn-ea"/>
                <a:cs typeface="+mn-cs"/>
              </a:rPr>
              <a:t>7. ALMACENAMIENTO</a:t>
            </a:r>
            <a:r>
              <a:rPr lang="es-CO" sz="1100" baseline="0">
                <a:solidFill>
                  <a:srgbClr val="002060"/>
                </a:solidFill>
                <a:effectLst>
                  <a:glow rad="101600">
                    <a:schemeClr val="bg1">
                      <a:lumMod val="85000"/>
                      <a:alpha val="60000"/>
                    </a:schemeClr>
                  </a:glow>
                </a:effectLst>
                <a:latin typeface="+mn-lt"/>
                <a:ea typeface="+mn-ea"/>
                <a:cs typeface="+mn-cs"/>
              </a:rPr>
              <a:t> DE APAREJOS</a:t>
            </a:r>
            <a:endParaRPr lang="es-CO" sz="1200">
              <a:solidFill>
                <a:srgbClr val="002060"/>
              </a:solidFill>
              <a:effectLst/>
            </a:endParaRPr>
          </a:p>
        </xdr:txBody>
      </xdr:sp>
      <xdr:pic>
        <xdr:nvPicPr>
          <xdr:cNvPr id="165" name="Imagen 164" descr="Resultado de imagen para HERRAMIENTAS"/>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1453814" y="25169812"/>
            <a:ext cx="1918574" cy="1166813"/>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66" name="17 CuadroTexto">
            <a:extLst>
              <a:ext uri="{FF2B5EF4-FFF2-40B4-BE49-F238E27FC236}">
                <a16:creationId xmlns:a16="http://schemas.microsoft.com/office/drawing/2014/main" xmlns="" id="{5C4B488E-EC40-4BDB-8BC1-C6E7B5692254}"/>
              </a:ext>
            </a:extLst>
          </xdr:cNvPr>
          <xdr:cNvSpPr txBox="1"/>
        </xdr:nvSpPr>
        <xdr:spPr bwMode="auto">
          <a:xfrm>
            <a:off x="11441420" y="26300275"/>
            <a:ext cx="1500626" cy="476881"/>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100">
                <a:solidFill>
                  <a:srgbClr val="002060"/>
                </a:solidFill>
                <a:effectLst>
                  <a:glow rad="101600">
                    <a:schemeClr val="bg1">
                      <a:lumMod val="85000"/>
                      <a:alpha val="60000"/>
                    </a:schemeClr>
                  </a:glow>
                </a:effectLst>
                <a:latin typeface="+mn-lt"/>
                <a:ea typeface="+mn-ea"/>
                <a:cs typeface="+mn-cs"/>
              </a:rPr>
              <a:t>7. ALMACENAMIENTO</a:t>
            </a:r>
            <a:r>
              <a:rPr lang="es-CO" sz="1100" baseline="0">
                <a:solidFill>
                  <a:srgbClr val="002060"/>
                </a:solidFill>
                <a:effectLst>
                  <a:glow rad="101600">
                    <a:schemeClr val="bg1">
                      <a:lumMod val="85000"/>
                      <a:alpha val="60000"/>
                    </a:schemeClr>
                  </a:glow>
                </a:effectLst>
                <a:latin typeface="+mn-lt"/>
                <a:ea typeface="+mn-ea"/>
                <a:cs typeface="+mn-cs"/>
              </a:rPr>
              <a:t> DE HERRAMIENTAS</a:t>
            </a:r>
            <a:endParaRPr lang="es-CO" sz="1200">
              <a:solidFill>
                <a:srgbClr val="002060"/>
              </a:solidFill>
              <a:effectLst/>
            </a:endParaRPr>
          </a:p>
        </xdr:txBody>
      </xdr:sp>
    </xdr:grpSp>
    <xdr:clientData/>
  </xdr:twoCellAnchor>
  <xdr:twoCellAnchor editAs="oneCell">
    <xdr:from>
      <xdr:col>34</xdr:col>
      <xdr:colOff>0</xdr:colOff>
      <xdr:row>132</xdr:row>
      <xdr:rowOff>0</xdr:rowOff>
    </xdr:from>
    <xdr:to>
      <xdr:col>42</xdr:col>
      <xdr:colOff>285750</xdr:colOff>
      <xdr:row>155</xdr:row>
      <xdr:rowOff>180975</xdr:rowOff>
    </xdr:to>
    <xdr:pic>
      <xdr:nvPicPr>
        <xdr:cNvPr id="152" name="Imagen 151" descr="Resultado de imagen para aparejos"/>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24650700" y="25155525"/>
          <a:ext cx="6076950" cy="4562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43</xdr:col>
      <xdr:colOff>107156</xdr:colOff>
      <xdr:row>101</xdr:row>
      <xdr:rowOff>142876</xdr:rowOff>
    </xdr:from>
    <xdr:to>
      <xdr:col>60</xdr:col>
      <xdr:colOff>183356</xdr:colOff>
      <xdr:row>150</xdr:row>
      <xdr:rowOff>95251</xdr:rowOff>
    </xdr:to>
    <xdr:pic>
      <xdr:nvPicPr>
        <xdr:cNvPr id="160" name="Imagen 159" descr="Resultado de imagen para equipo de trabajo exitoso animado"/>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31372969" y="19395282"/>
          <a:ext cx="12422981" cy="9286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44</xdr:col>
      <xdr:colOff>200741</xdr:colOff>
      <xdr:row>156</xdr:row>
      <xdr:rowOff>166688</xdr:rowOff>
    </xdr:from>
    <xdr:to>
      <xdr:col>61</xdr:col>
      <xdr:colOff>76200</xdr:colOff>
      <xdr:row>210</xdr:row>
      <xdr:rowOff>28575</xdr:rowOff>
    </xdr:to>
    <xdr:pic>
      <xdr:nvPicPr>
        <xdr:cNvPr id="173" name="Imagen 172" descr="https://previews.123rf.com/images/poemsuk/poemsuk1511/poemsuk151100005/47917973-Reuni-n-de-negocios-oficina-trabajo-en-equipo-de-intercambio-de-ideas-en-el-estilo-plano-ilustraci-n-Foto-de-archivo.jpg"/>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32192835" y="29896594"/>
          <a:ext cx="12222240" cy="101488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190719</xdr:colOff>
      <xdr:row>96</xdr:row>
      <xdr:rowOff>142875</xdr:rowOff>
    </xdr:from>
    <xdr:to>
      <xdr:col>2</xdr:col>
      <xdr:colOff>683218</xdr:colOff>
      <xdr:row>102</xdr:row>
      <xdr:rowOff>11905</xdr:rowOff>
    </xdr:to>
    <xdr:pic>
      <xdr:nvPicPr>
        <xdr:cNvPr id="174" name="Imagen 173" descr="https://previews.123rf.com/images/poemsuk/poemsuk1511/poemsuk151100005/47917973-Reuni-n-de-negocios-oficina-trabajo-en-equipo-de-intercambio-de-ideas-en-el-estilo-plano-ilustraci-n-Foto-de-archivo.jpg"/>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917000" y="18442781"/>
          <a:ext cx="1218781" cy="10120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476250</xdr:colOff>
      <xdr:row>131</xdr:row>
      <xdr:rowOff>142875</xdr:rowOff>
    </xdr:from>
    <xdr:to>
      <xdr:col>2</xdr:col>
      <xdr:colOff>369093</xdr:colOff>
      <xdr:row>134</xdr:row>
      <xdr:rowOff>35719</xdr:rowOff>
    </xdr:to>
    <xdr:sp macro="" textlink="">
      <xdr:nvSpPr>
        <xdr:cNvPr id="73" name="Rectángulo redondeado 72"/>
        <xdr:cNvSpPr/>
      </xdr:nvSpPr>
      <xdr:spPr>
        <a:xfrm>
          <a:off x="476250" y="25110281"/>
          <a:ext cx="1345406" cy="464344"/>
        </a:xfrm>
        <a:prstGeom prst="round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p>
      </xdr:txBody>
    </xdr:sp>
    <xdr:clientData/>
  </xdr:twoCellAnchor>
  <xdr:twoCellAnchor>
    <xdr:from>
      <xdr:col>0</xdr:col>
      <xdr:colOff>426243</xdr:colOff>
      <xdr:row>138</xdr:row>
      <xdr:rowOff>45244</xdr:rowOff>
    </xdr:from>
    <xdr:to>
      <xdr:col>2</xdr:col>
      <xdr:colOff>319086</xdr:colOff>
      <xdr:row>140</xdr:row>
      <xdr:rowOff>128588</xdr:rowOff>
    </xdr:to>
    <xdr:sp macro="" textlink="">
      <xdr:nvSpPr>
        <xdr:cNvPr id="178" name="Rectángulo redondeado 177"/>
        <xdr:cNvSpPr/>
      </xdr:nvSpPr>
      <xdr:spPr>
        <a:xfrm>
          <a:off x="426243" y="26346150"/>
          <a:ext cx="1345406" cy="464344"/>
        </a:xfrm>
        <a:prstGeom prst="round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s-CO" sz="1100"/>
        </a:p>
      </xdr:txBody>
    </xdr:sp>
    <xdr:clientData/>
  </xdr:twoCellAnchor>
  <xdr:twoCellAnchor>
    <xdr:from>
      <xdr:col>0</xdr:col>
      <xdr:colOff>459588</xdr:colOff>
      <xdr:row>135</xdr:row>
      <xdr:rowOff>7139</xdr:rowOff>
    </xdr:from>
    <xdr:to>
      <xdr:col>2</xdr:col>
      <xdr:colOff>352431</xdr:colOff>
      <xdr:row>137</xdr:row>
      <xdr:rowOff>90483</xdr:rowOff>
    </xdr:to>
    <xdr:sp macro="" textlink="">
      <xdr:nvSpPr>
        <xdr:cNvPr id="179" name="Rectángulo redondeado 178"/>
        <xdr:cNvSpPr/>
      </xdr:nvSpPr>
      <xdr:spPr>
        <a:xfrm>
          <a:off x="459588" y="25736545"/>
          <a:ext cx="1345406" cy="464344"/>
        </a:xfrm>
        <a:prstGeom prst="roundRect">
          <a:avLst/>
        </a:prstGeom>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xdr:col>
      <xdr:colOff>607219</xdr:colOff>
      <xdr:row>132</xdr:row>
      <xdr:rowOff>59529</xdr:rowOff>
    </xdr:from>
    <xdr:to>
      <xdr:col>4</xdr:col>
      <xdr:colOff>357188</xdr:colOff>
      <xdr:row>133</xdr:row>
      <xdr:rowOff>154779</xdr:rowOff>
    </xdr:to>
    <xdr:sp macro="" textlink="">
      <xdr:nvSpPr>
        <xdr:cNvPr id="74" name="CuadroTexto 73"/>
        <xdr:cNvSpPr txBox="1"/>
      </xdr:nvSpPr>
      <xdr:spPr>
        <a:xfrm>
          <a:off x="2059782" y="25217435"/>
          <a:ext cx="123825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a:t>AGUAS</a:t>
          </a:r>
          <a:r>
            <a:rPr lang="es-CO" sz="1100" baseline="0"/>
            <a:t> ARRIBA</a:t>
          </a:r>
          <a:endParaRPr lang="es-CO" sz="1100"/>
        </a:p>
      </xdr:txBody>
    </xdr:sp>
    <xdr:clientData/>
  </xdr:twoCellAnchor>
  <xdr:twoCellAnchor>
    <xdr:from>
      <xdr:col>2</xdr:col>
      <xdr:colOff>378618</xdr:colOff>
      <xdr:row>135</xdr:row>
      <xdr:rowOff>140490</xdr:rowOff>
    </xdr:from>
    <xdr:to>
      <xdr:col>4</xdr:col>
      <xdr:colOff>654842</xdr:colOff>
      <xdr:row>138</xdr:row>
      <xdr:rowOff>107155</xdr:rowOff>
    </xdr:to>
    <xdr:sp macro="" textlink="">
      <xdr:nvSpPr>
        <xdr:cNvPr id="181" name="CuadroTexto 180"/>
        <xdr:cNvSpPr txBox="1"/>
      </xdr:nvSpPr>
      <xdr:spPr>
        <a:xfrm>
          <a:off x="1831181" y="25869896"/>
          <a:ext cx="1764505" cy="53816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CONTROL OPERACIONAL DE LA CARGA</a:t>
          </a:r>
        </a:p>
      </xdr:txBody>
    </xdr:sp>
    <xdr:clientData/>
  </xdr:twoCellAnchor>
  <xdr:twoCellAnchor>
    <xdr:from>
      <xdr:col>2</xdr:col>
      <xdr:colOff>578644</xdr:colOff>
      <xdr:row>139</xdr:row>
      <xdr:rowOff>42860</xdr:rowOff>
    </xdr:from>
    <xdr:to>
      <xdr:col>4</xdr:col>
      <xdr:colOff>328613</xdr:colOff>
      <xdr:row>140</xdr:row>
      <xdr:rowOff>138110</xdr:rowOff>
    </xdr:to>
    <xdr:sp macro="" textlink="">
      <xdr:nvSpPr>
        <xdr:cNvPr id="182" name="CuadroTexto 181"/>
        <xdr:cNvSpPr txBox="1"/>
      </xdr:nvSpPr>
      <xdr:spPr>
        <a:xfrm>
          <a:off x="2031207" y="26534266"/>
          <a:ext cx="1238250" cy="2857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a:t>AGUAS</a:t>
          </a:r>
          <a:r>
            <a:rPr lang="es-CO" sz="1100" baseline="0"/>
            <a:t> ABAJO</a:t>
          </a:r>
          <a:endParaRPr lang="es-CO" sz="1100"/>
        </a:p>
      </xdr:txBody>
    </xdr:sp>
    <xdr:clientData/>
  </xdr:twoCellAnchor>
  <xdr:twoCellAnchor>
    <xdr:from>
      <xdr:col>4</xdr:col>
      <xdr:colOff>26974</xdr:colOff>
      <xdr:row>118</xdr:row>
      <xdr:rowOff>168267</xdr:rowOff>
    </xdr:from>
    <xdr:to>
      <xdr:col>14</xdr:col>
      <xdr:colOff>437465</xdr:colOff>
      <xdr:row>129</xdr:row>
      <xdr:rowOff>20100</xdr:rowOff>
    </xdr:to>
    <xdr:grpSp>
      <xdr:nvGrpSpPr>
        <xdr:cNvPr id="81" name="Grupo 80"/>
        <xdr:cNvGrpSpPr/>
      </xdr:nvGrpSpPr>
      <xdr:grpSpPr>
        <a:xfrm>
          <a:off x="2967818" y="22659173"/>
          <a:ext cx="7673303" cy="1947333"/>
          <a:chOff x="2848756" y="22659173"/>
          <a:chExt cx="7673303" cy="1947333"/>
        </a:xfrm>
      </xdr:grpSpPr>
      <xdr:sp macro="" textlink="">
        <xdr:nvSpPr>
          <xdr:cNvPr id="151" name="75 Cheurón"/>
          <xdr:cNvSpPr/>
        </xdr:nvSpPr>
        <xdr:spPr>
          <a:xfrm>
            <a:off x="3226594" y="22776655"/>
            <a:ext cx="2659442" cy="1666875"/>
          </a:xfrm>
          <a:prstGeom prst="chevron">
            <a:avLst/>
          </a:prstGeom>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s-CO" sz="1100">
              <a:solidFill>
                <a:schemeClr val="tx1"/>
              </a:solidFill>
            </a:endParaRPr>
          </a:p>
        </xdr:txBody>
      </xdr:sp>
      <xdr:sp macro="" textlink="">
        <xdr:nvSpPr>
          <xdr:cNvPr id="138" name="17 CuadroTexto">
            <a:extLst>
              <a:ext uri="{FF2B5EF4-FFF2-40B4-BE49-F238E27FC236}">
                <a16:creationId xmlns:a16="http://schemas.microsoft.com/office/drawing/2014/main" xmlns="" id="{5A4DF5E9-FE23-4D88-BC97-99277B10B871}"/>
              </a:ext>
            </a:extLst>
          </xdr:cNvPr>
          <xdr:cNvSpPr txBox="1"/>
        </xdr:nvSpPr>
        <xdr:spPr bwMode="auto">
          <a:xfrm>
            <a:off x="3714750" y="23782830"/>
            <a:ext cx="1583531" cy="673301"/>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002060"/>
                </a:solidFill>
                <a:effectLst>
                  <a:glow rad="101600">
                    <a:schemeClr val="bg1">
                      <a:lumMod val="85000"/>
                      <a:alpha val="60000"/>
                    </a:schemeClr>
                  </a:glow>
                </a:effectLst>
              </a:rPr>
              <a:t>4. CONTENERIZACIÓN DE LA CARGA</a:t>
            </a:r>
          </a:p>
        </xdr:txBody>
      </xdr:sp>
      <xdr:pic>
        <xdr:nvPicPr>
          <xdr:cNvPr id="140" name="Imagen 139"/>
          <xdr:cNvPicPr>
            <a:picLocks noChangeAspect="1"/>
          </xdr:cNvPicPr>
        </xdr:nvPicPr>
        <xdr:blipFill>
          <a:blip xmlns:r="http://schemas.openxmlformats.org/officeDocument/2006/relationships" r:embed="rId57">
            <a:extLst>
              <a:ext uri="{BEBA8EAE-BF5A-486C-A8C5-ECC9F3942E4B}">
                <a14:imgProps xmlns:a14="http://schemas.microsoft.com/office/drawing/2010/main">
                  <a14:imgLayer r:embed="rId58">
                    <a14:imgEffect>
                      <a14:backgroundRemoval t="0" b="100000" l="426" r="100000"/>
                    </a14:imgEffect>
                  </a14:imgLayer>
                </a14:imgProps>
              </a:ext>
            </a:extLst>
          </a:blip>
          <a:stretch>
            <a:fillRect/>
          </a:stretch>
        </xdr:blipFill>
        <xdr:spPr>
          <a:xfrm>
            <a:off x="4003716" y="22800469"/>
            <a:ext cx="1251502" cy="1073984"/>
          </a:xfrm>
          <a:prstGeom prst="rect">
            <a:avLst/>
          </a:prstGeom>
        </xdr:spPr>
      </xdr:pic>
      <xdr:sp macro="" textlink="">
        <xdr:nvSpPr>
          <xdr:cNvPr id="141" name="75 Cheurón"/>
          <xdr:cNvSpPr/>
        </xdr:nvSpPr>
        <xdr:spPr>
          <a:xfrm>
            <a:off x="5391150" y="22821899"/>
            <a:ext cx="2659442" cy="1666875"/>
          </a:xfrm>
          <a:prstGeom prst="chevron">
            <a:avLst/>
          </a:prstGeom>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s-CO" sz="1100">
              <a:solidFill>
                <a:schemeClr val="tx1"/>
              </a:solidFill>
            </a:endParaRPr>
          </a:p>
        </xdr:txBody>
      </xdr:sp>
      <xdr:sp macro="" textlink="">
        <xdr:nvSpPr>
          <xdr:cNvPr id="146" name="17 CuadroTexto">
            <a:extLst>
              <a:ext uri="{FF2B5EF4-FFF2-40B4-BE49-F238E27FC236}">
                <a16:creationId xmlns:a16="http://schemas.microsoft.com/office/drawing/2014/main" xmlns="" id="{1D24A901-232B-45A5-A91E-4A2041D01550}"/>
              </a:ext>
            </a:extLst>
          </xdr:cNvPr>
          <xdr:cNvSpPr txBox="1"/>
        </xdr:nvSpPr>
        <xdr:spPr bwMode="auto">
          <a:xfrm>
            <a:off x="6000751" y="23830590"/>
            <a:ext cx="1428750" cy="673302"/>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solidFill>
                  <a:srgbClr val="002060"/>
                </a:solidFill>
                <a:effectLst>
                  <a:glow rad="101600">
                    <a:schemeClr val="bg1">
                      <a:lumMod val="85000"/>
                      <a:alpha val="60000"/>
                    </a:schemeClr>
                  </a:glow>
                </a:effectLst>
              </a:rPr>
              <a:t>5. TRASLADO DE LA CARGA</a:t>
            </a:r>
            <a:r>
              <a:rPr lang="es-CO" sz="1200" baseline="0">
                <a:solidFill>
                  <a:srgbClr val="002060"/>
                </a:solidFill>
                <a:effectLst>
                  <a:glow rad="101600">
                    <a:schemeClr val="bg1">
                      <a:lumMod val="85000"/>
                      <a:alpha val="60000"/>
                    </a:schemeClr>
                  </a:glow>
                </a:effectLst>
              </a:rPr>
              <a:t> DE BODEGA AL MUELLE</a:t>
            </a:r>
            <a:endParaRPr lang="es-CO" sz="1200">
              <a:solidFill>
                <a:srgbClr val="002060"/>
              </a:solidFill>
              <a:effectLst>
                <a:glow rad="101600">
                  <a:schemeClr val="bg1">
                    <a:lumMod val="85000"/>
                    <a:alpha val="60000"/>
                  </a:schemeClr>
                </a:glow>
              </a:effectLst>
            </a:endParaRPr>
          </a:p>
        </xdr:txBody>
      </xdr:sp>
      <xdr:pic>
        <xdr:nvPicPr>
          <xdr:cNvPr id="153" name="Imagen 152"/>
          <xdr:cNvPicPr>
            <a:picLocks noChangeAspect="1"/>
          </xdr:cNvPicPr>
        </xdr:nvPicPr>
        <xdr:blipFill>
          <a:blip xmlns:r="http://schemas.openxmlformats.org/officeDocument/2006/relationships" r:embed="rId45">
            <a:extLst>
              <a:ext uri="{BEBA8EAE-BF5A-486C-A8C5-ECC9F3942E4B}">
                <a14:imgProps xmlns:a14="http://schemas.microsoft.com/office/drawing/2010/main">
                  <a14:imgLayer r:embed="rId46">
                    <a14:imgEffect>
                      <a14:backgroundRemoval t="0" b="100000" l="1907" r="99153"/>
                    </a14:imgEffect>
                  </a14:imgLayer>
                </a14:imgProps>
              </a:ext>
            </a:extLst>
          </a:blip>
          <a:stretch>
            <a:fillRect/>
          </a:stretch>
        </xdr:blipFill>
        <xdr:spPr>
          <a:xfrm>
            <a:off x="6119813" y="22883812"/>
            <a:ext cx="1595587" cy="845345"/>
          </a:xfrm>
          <a:prstGeom prst="rect">
            <a:avLst/>
          </a:prstGeom>
        </xdr:spPr>
      </xdr:pic>
      <xdr:sp macro="" textlink="">
        <xdr:nvSpPr>
          <xdr:cNvPr id="154" name="75 Cheurón"/>
          <xdr:cNvSpPr/>
        </xdr:nvSpPr>
        <xdr:spPr>
          <a:xfrm>
            <a:off x="7596188" y="22824281"/>
            <a:ext cx="2659442" cy="1666875"/>
          </a:xfrm>
          <a:prstGeom prst="chevron">
            <a:avLst/>
          </a:prstGeom>
        </xdr:spPr>
        <xdr:style>
          <a:lnRef idx="3">
            <a:schemeClr val="lt1"/>
          </a:lnRef>
          <a:fillRef idx="1">
            <a:schemeClr val="accent1"/>
          </a:fillRef>
          <a:effectRef idx="1">
            <a:schemeClr val="accent1"/>
          </a:effectRef>
          <a:fontRef idx="minor">
            <a:schemeClr val="lt1"/>
          </a:fontRef>
        </xdr:style>
        <xdr:txBody>
          <a:bodyPr vertOverflow="clip" horzOverflow="clip" rtlCol="0" anchor="t"/>
          <a:lstStyle/>
          <a:p>
            <a:pPr algn="l"/>
            <a:endParaRPr lang="es-CO" sz="1100">
              <a:solidFill>
                <a:schemeClr val="tx1"/>
              </a:solidFill>
            </a:endParaRPr>
          </a:p>
        </xdr:txBody>
      </xdr:sp>
      <xdr:sp macro="" textlink="">
        <xdr:nvSpPr>
          <xdr:cNvPr id="155" name="17 CuadroTexto">
            <a:extLst>
              <a:ext uri="{FF2B5EF4-FFF2-40B4-BE49-F238E27FC236}">
                <a16:creationId xmlns:a16="http://schemas.microsoft.com/office/drawing/2014/main" xmlns="" id="{5C4B488E-EC40-4BDB-8BC1-C6E7B5692254}"/>
              </a:ext>
            </a:extLst>
          </xdr:cNvPr>
          <xdr:cNvSpPr txBox="1"/>
        </xdr:nvSpPr>
        <xdr:spPr bwMode="auto">
          <a:xfrm>
            <a:off x="8214874" y="23833049"/>
            <a:ext cx="1500626" cy="69382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100">
                <a:solidFill>
                  <a:srgbClr val="002060"/>
                </a:solidFill>
                <a:effectLst>
                  <a:glow rad="101600">
                    <a:schemeClr val="bg1">
                      <a:lumMod val="85000"/>
                      <a:alpha val="60000"/>
                    </a:schemeClr>
                  </a:glow>
                </a:effectLst>
                <a:latin typeface="+mn-lt"/>
                <a:ea typeface="+mn-ea"/>
                <a:cs typeface="+mn-cs"/>
              </a:rPr>
              <a:t>6. CARGUE AL</a:t>
            </a:r>
            <a:r>
              <a:rPr lang="es-CO" sz="1100" baseline="0">
                <a:solidFill>
                  <a:srgbClr val="002060"/>
                </a:solidFill>
                <a:effectLst>
                  <a:glow rad="101600">
                    <a:schemeClr val="bg1">
                      <a:lumMod val="85000"/>
                      <a:alpha val="60000"/>
                    </a:schemeClr>
                  </a:glow>
                </a:effectLst>
                <a:latin typeface="+mn-lt"/>
                <a:ea typeface="+mn-ea"/>
                <a:cs typeface="+mn-cs"/>
              </a:rPr>
              <a:t> BUQUE DE CONTENEDORES Y/O CARGA SUELTA</a:t>
            </a:r>
            <a:endParaRPr lang="es-CO" sz="1200">
              <a:solidFill>
                <a:srgbClr val="002060"/>
              </a:solidFill>
              <a:effectLst/>
            </a:endParaRPr>
          </a:p>
        </xdr:txBody>
      </xdr:sp>
      <xdr:pic>
        <xdr:nvPicPr>
          <xdr:cNvPr id="156" name="Imagen 155"/>
          <xdr:cNvPicPr>
            <a:picLocks noChangeAspect="1"/>
          </xdr:cNvPicPr>
        </xdr:nvPicPr>
        <xdr:blipFill>
          <a:blip xmlns:r="http://schemas.openxmlformats.org/officeDocument/2006/relationships" r:embed="rId13"/>
          <a:stretch>
            <a:fillRect/>
          </a:stretch>
        </xdr:blipFill>
        <xdr:spPr>
          <a:xfrm>
            <a:off x="8441532" y="23026688"/>
            <a:ext cx="1162895" cy="776818"/>
          </a:xfrm>
          <a:prstGeom prst="rect">
            <a:avLst/>
          </a:prstGeom>
        </xdr:spPr>
      </xdr:pic>
      <xdr:sp macro="" textlink="">
        <xdr:nvSpPr>
          <xdr:cNvPr id="183" name="79 Cheurón"/>
          <xdr:cNvSpPr/>
        </xdr:nvSpPr>
        <xdr:spPr>
          <a:xfrm>
            <a:off x="2848756" y="22659173"/>
            <a:ext cx="7673303" cy="1947333"/>
          </a:xfrm>
          <a:prstGeom prst="chevron">
            <a:avLst/>
          </a:prstGeom>
          <a:noFill/>
          <a:ln w="19050">
            <a:solidFill>
              <a:srgbClr val="002060"/>
            </a:solidFill>
            <a:prstDash val="lgDash"/>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grpSp>
    <xdr:clientData/>
  </xdr:twoCellAnchor>
  <xdr:twoCellAnchor>
    <xdr:from>
      <xdr:col>5</xdr:col>
      <xdr:colOff>333371</xdr:colOff>
      <xdr:row>107</xdr:row>
      <xdr:rowOff>106362</xdr:rowOff>
    </xdr:from>
    <xdr:to>
      <xdr:col>15</xdr:col>
      <xdr:colOff>202402</xdr:colOff>
      <xdr:row>117</xdr:row>
      <xdr:rowOff>148695</xdr:rowOff>
    </xdr:to>
    <xdr:grpSp>
      <xdr:nvGrpSpPr>
        <xdr:cNvPr id="86" name="Grupo 85"/>
        <xdr:cNvGrpSpPr/>
      </xdr:nvGrpSpPr>
      <xdr:grpSpPr>
        <a:xfrm>
          <a:off x="4000496" y="20501768"/>
          <a:ext cx="7131844" cy="1947333"/>
          <a:chOff x="3833812" y="20501768"/>
          <a:chExt cx="7131844" cy="1947333"/>
        </a:xfrm>
      </xdr:grpSpPr>
      <xdr:sp macro="" textlink="">
        <xdr:nvSpPr>
          <xdr:cNvPr id="1024" name="1023 Cheurón"/>
          <xdr:cNvSpPr/>
        </xdr:nvSpPr>
        <xdr:spPr>
          <a:xfrm rot="10800000">
            <a:off x="8072438" y="20640675"/>
            <a:ext cx="2619375" cy="1619250"/>
          </a:xfrm>
          <a:prstGeom prst="chevron">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sp macro="" textlink="">
        <xdr:nvSpPr>
          <xdr:cNvPr id="110" name="1023 Cheurón"/>
          <xdr:cNvSpPr/>
        </xdr:nvSpPr>
        <xdr:spPr>
          <a:xfrm rot="10800000">
            <a:off x="6026943" y="20662106"/>
            <a:ext cx="2619375" cy="1619250"/>
          </a:xfrm>
          <a:prstGeom prst="chevron">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sp macro="" textlink="">
        <xdr:nvSpPr>
          <xdr:cNvPr id="112" name="132 CuadroTexto"/>
          <xdr:cNvSpPr txBox="1"/>
        </xdr:nvSpPr>
        <xdr:spPr>
          <a:xfrm>
            <a:off x="8539163" y="21636036"/>
            <a:ext cx="1576387" cy="542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Contacto con Administrador Contrato</a:t>
            </a:r>
          </a:p>
        </xdr:txBody>
      </xdr:sp>
      <xdr:sp macro="" textlink="">
        <xdr:nvSpPr>
          <xdr:cNvPr id="113" name="1023 Cheurón"/>
          <xdr:cNvSpPr/>
        </xdr:nvSpPr>
        <xdr:spPr>
          <a:xfrm rot="10800000">
            <a:off x="3929062" y="20652581"/>
            <a:ext cx="2619375" cy="1619250"/>
          </a:xfrm>
          <a:prstGeom prst="chevron">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pic>
        <xdr:nvPicPr>
          <xdr:cNvPr id="114" name="Imagen 113"/>
          <xdr:cNvPicPr>
            <a:picLocks noChangeAspect="1"/>
          </xdr:cNvPicPr>
        </xdr:nvPicPr>
        <xdr:blipFill>
          <a:blip xmlns:r="http://schemas.openxmlformats.org/officeDocument/2006/relationships" r:embed="rId19"/>
          <a:stretch>
            <a:fillRect/>
          </a:stretch>
        </xdr:blipFill>
        <xdr:spPr>
          <a:xfrm>
            <a:off x="4660105" y="20790694"/>
            <a:ext cx="1079346" cy="797619"/>
          </a:xfrm>
          <a:prstGeom prst="rect">
            <a:avLst/>
          </a:prstGeom>
        </xdr:spPr>
      </xdr:pic>
      <xdr:pic>
        <xdr:nvPicPr>
          <xdr:cNvPr id="115" name="Imagen 114" descr="AST 2"/>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810377" y="20681156"/>
            <a:ext cx="764380" cy="1116670"/>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116" name="132 CuadroTexto"/>
          <xdr:cNvSpPr txBox="1"/>
        </xdr:nvSpPr>
        <xdr:spPr>
          <a:xfrm>
            <a:off x="6503192" y="21738431"/>
            <a:ext cx="1957387" cy="5429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Planeación</a:t>
            </a:r>
            <a:r>
              <a:rPr lang="es-CO" sz="1100" baseline="0"/>
              <a:t> de Equipo y Personal para el Descargue</a:t>
            </a:r>
            <a:endParaRPr lang="es-CO" sz="1100"/>
          </a:p>
        </xdr:txBody>
      </xdr:sp>
      <xdr:pic>
        <xdr:nvPicPr>
          <xdr:cNvPr id="117" name="Picture 22" descr="http://www.actualicese.com/_ig/img/fotos/contrato.jpg">
            <a:extLst>
              <a:ext uri="{FF2B5EF4-FFF2-40B4-BE49-F238E27FC236}">
                <a16:creationId xmlns:a16="http://schemas.microsoft.com/office/drawing/2014/main" xmlns="" id="{1CF84BCA-2B44-4A37-9DA6-318370C0CF2F}"/>
              </a:ext>
            </a:extLst>
          </xdr:cNvPr>
          <xdr:cNvPicPr>
            <a:picLocks noChangeAspect="1" noChangeArrowheads="1"/>
          </xdr:cNvPicPr>
        </xdr:nvPicPr>
        <xdr:blipFill>
          <a:blip xmlns:r="http://schemas.openxmlformats.org/officeDocument/2006/relationships" r:embed="rId1" cstate="print">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8749392" y="20588287"/>
            <a:ext cx="1273630" cy="105406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30" name="132 CuadroTexto"/>
          <xdr:cNvSpPr txBox="1"/>
        </xdr:nvSpPr>
        <xdr:spPr>
          <a:xfrm>
            <a:off x="4405312" y="21771769"/>
            <a:ext cx="1576388" cy="5619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CO" sz="1100"/>
              <a:t>Amarre</a:t>
            </a:r>
            <a:r>
              <a:rPr lang="es-CO" sz="1100" baseline="0"/>
              <a:t> de Buque a Muelle</a:t>
            </a:r>
            <a:endParaRPr lang="es-CO" sz="1100"/>
          </a:p>
        </xdr:txBody>
      </xdr:sp>
      <xdr:sp macro="" textlink="">
        <xdr:nvSpPr>
          <xdr:cNvPr id="184" name="79 Cheurón"/>
          <xdr:cNvSpPr/>
        </xdr:nvSpPr>
        <xdr:spPr>
          <a:xfrm flipH="1">
            <a:off x="3833812" y="20501768"/>
            <a:ext cx="7131844" cy="1947333"/>
          </a:xfrm>
          <a:prstGeom prst="chevron">
            <a:avLst/>
          </a:prstGeom>
          <a:noFill/>
          <a:ln w="19050">
            <a:solidFill>
              <a:srgbClr val="002060"/>
            </a:solidFill>
            <a:prstDash val="lgDash"/>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grpSp>
    <xdr:clientData/>
  </xdr:twoCellAnchor>
  <xdr:twoCellAnchor>
    <xdr:from>
      <xdr:col>4</xdr:col>
      <xdr:colOff>612896</xdr:colOff>
      <xdr:row>131</xdr:row>
      <xdr:rowOff>23811</xdr:rowOff>
    </xdr:from>
    <xdr:to>
      <xdr:col>15</xdr:col>
      <xdr:colOff>547686</xdr:colOff>
      <xdr:row>141</xdr:row>
      <xdr:rowOff>66144</xdr:rowOff>
    </xdr:to>
    <xdr:grpSp>
      <xdr:nvGrpSpPr>
        <xdr:cNvPr id="87" name="Grupo 86"/>
        <xdr:cNvGrpSpPr/>
      </xdr:nvGrpSpPr>
      <xdr:grpSpPr>
        <a:xfrm>
          <a:off x="3553740" y="24991217"/>
          <a:ext cx="7923884" cy="1947333"/>
          <a:chOff x="3553740" y="24991217"/>
          <a:chExt cx="7923884" cy="1947333"/>
        </a:xfrm>
      </xdr:grpSpPr>
      <xdr:sp macro="" textlink="">
        <xdr:nvSpPr>
          <xdr:cNvPr id="167" name="1023 Cheurón"/>
          <xdr:cNvSpPr/>
        </xdr:nvSpPr>
        <xdr:spPr>
          <a:xfrm rot="10800000">
            <a:off x="8358188" y="25134093"/>
            <a:ext cx="2619375" cy="1619250"/>
          </a:xfrm>
          <a:prstGeom prst="chevron">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s-CO" sz="1100">
              <a:solidFill>
                <a:schemeClr val="tx1"/>
              </a:solidFill>
            </a:endParaRPr>
          </a:p>
        </xdr:txBody>
      </xdr:sp>
      <xdr:sp macro="" textlink="">
        <xdr:nvSpPr>
          <xdr:cNvPr id="168" name="17 CuadroTexto">
            <a:extLst>
              <a:ext uri="{FF2B5EF4-FFF2-40B4-BE49-F238E27FC236}">
                <a16:creationId xmlns:a16="http://schemas.microsoft.com/office/drawing/2014/main" xmlns="" id="{A747092B-C624-4D5B-BBD7-7D1B632A26D2}"/>
              </a:ext>
            </a:extLst>
          </xdr:cNvPr>
          <xdr:cNvSpPr txBox="1"/>
        </xdr:nvSpPr>
        <xdr:spPr bwMode="auto">
          <a:xfrm>
            <a:off x="8739188" y="26264753"/>
            <a:ext cx="1947523" cy="393341"/>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100">
                <a:solidFill>
                  <a:srgbClr val="002060"/>
                </a:solidFill>
                <a:effectLst>
                  <a:glow rad="101600">
                    <a:schemeClr val="bg1">
                      <a:lumMod val="85000"/>
                      <a:alpha val="60000"/>
                    </a:schemeClr>
                  </a:glow>
                </a:effectLst>
                <a:latin typeface="+mn-lt"/>
                <a:ea typeface="+mn-ea"/>
                <a:cs typeface="+mn-cs"/>
              </a:rPr>
              <a:t>1. ZARPE DE LA MOTONAVE</a:t>
            </a:r>
            <a:endParaRPr lang="es-CO" sz="1200">
              <a:solidFill>
                <a:srgbClr val="002060"/>
              </a:solidFill>
              <a:effectLst/>
            </a:endParaRPr>
          </a:p>
        </xdr:txBody>
      </xdr:sp>
      <xdr:pic>
        <xdr:nvPicPr>
          <xdr:cNvPr id="169" name="Imagen 168"/>
          <xdr:cNvPicPr>
            <a:picLocks noChangeAspect="1"/>
          </xdr:cNvPicPr>
        </xdr:nvPicPr>
        <xdr:blipFill>
          <a:blip xmlns:r="http://schemas.openxmlformats.org/officeDocument/2006/relationships" r:embed="rId19"/>
          <a:stretch>
            <a:fillRect/>
          </a:stretch>
        </xdr:blipFill>
        <xdr:spPr>
          <a:xfrm flipH="1">
            <a:off x="8863783" y="25467468"/>
            <a:ext cx="1189877" cy="651209"/>
          </a:xfrm>
          <a:prstGeom prst="rect">
            <a:avLst/>
          </a:prstGeom>
        </xdr:spPr>
      </xdr:pic>
      <xdr:sp macro="" textlink="">
        <xdr:nvSpPr>
          <xdr:cNvPr id="170" name="1023 Cheurón"/>
          <xdr:cNvSpPr/>
        </xdr:nvSpPr>
        <xdr:spPr>
          <a:xfrm rot="10800000">
            <a:off x="6036468" y="25157906"/>
            <a:ext cx="2619375" cy="1619250"/>
          </a:xfrm>
          <a:prstGeom prst="chevron">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s-CO" sz="1100">
              <a:solidFill>
                <a:schemeClr val="tx1"/>
              </a:solidFill>
            </a:endParaRPr>
          </a:p>
        </xdr:txBody>
      </xdr:sp>
      <xdr:sp macro="" textlink="">
        <xdr:nvSpPr>
          <xdr:cNvPr id="171" name="30 CuadroTexto">
            <a:extLst>
              <a:ext uri="{FF2B5EF4-FFF2-40B4-BE49-F238E27FC236}">
                <a16:creationId xmlns:a16="http://schemas.microsoft.com/office/drawing/2014/main" xmlns="" id="{DA990A26-BE64-42A7-966C-D6A83C715A5D}"/>
              </a:ext>
            </a:extLst>
          </xdr:cNvPr>
          <xdr:cNvSpPr txBox="1"/>
        </xdr:nvSpPr>
        <xdr:spPr bwMode="auto">
          <a:xfrm>
            <a:off x="6334131" y="25931812"/>
            <a:ext cx="1785936" cy="678657"/>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effectLst>
                  <a:glow rad="101600">
                    <a:schemeClr val="bg1">
                      <a:lumMod val="85000"/>
                      <a:alpha val="60000"/>
                    </a:schemeClr>
                  </a:glow>
                </a:effectLst>
              </a:rPr>
              <a:t>2. TRANSPORTE MARÍTIMO</a:t>
            </a:r>
            <a:r>
              <a:rPr lang="es-CO" sz="1200" baseline="0">
                <a:effectLst>
                  <a:glow rad="101600">
                    <a:schemeClr val="bg1">
                      <a:lumMod val="85000"/>
                      <a:alpha val="60000"/>
                    </a:schemeClr>
                  </a:glow>
                </a:effectLst>
              </a:rPr>
              <a:t> DE LA CARGA DE EXPORTACIÓN</a:t>
            </a:r>
            <a:endParaRPr lang="es-CO" sz="1200">
              <a:effectLst>
                <a:glow rad="101600">
                  <a:schemeClr val="bg1">
                    <a:lumMod val="85000"/>
                    <a:alpha val="60000"/>
                  </a:schemeClr>
                </a:glow>
              </a:effectLst>
            </a:endParaRPr>
          </a:p>
        </xdr:txBody>
      </xdr:sp>
      <xdr:pic>
        <xdr:nvPicPr>
          <xdr:cNvPr id="172" name="Imagen 171" descr="Resultado de imagen para zarpe motonave png">
            <a:extLst>
              <a:ext uri="{FF2B5EF4-FFF2-40B4-BE49-F238E27FC236}">
                <a16:creationId xmlns:a16="http://schemas.microsoft.com/office/drawing/2014/main" xmlns="" id="{7571E384-6E6B-4132-B758-F0A0C8CCE147}"/>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flipH="1">
            <a:off x="6596062" y="25006751"/>
            <a:ext cx="1571625" cy="909980"/>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75" name="1023 Cheurón"/>
          <xdr:cNvSpPr/>
        </xdr:nvSpPr>
        <xdr:spPr>
          <a:xfrm rot="10800000">
            <a:off x="3774282" y="25145999"/>
            <a:ext cx="2619375" cy="1619250"/>
          </a:xfrm>
          <a:prstGeom prst="chevron">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endParaRPr lang="es-CO" sz="1100">
              <a:solidFill>
                <a:schemeClr val="tx1"/>
              </a:solidFill>
            </a:endParaRPr>
          </a:p>
        </xdr:txBody>
      </xdr:sp>
      <xdr:sp macro="" textlink="">
        <xdr:nvSpPr>
          <xdr:cNvPr id="176" name="30 CuadroTexto">
            <a:extLst>
              <a:ext uri="{FF2B5EF4-FFF2-40B4-BE49-F238E27FC236}">
                <a16:creationId xmlns:a16="http://schemas.microsoft.com/office/drawing/2014/main" xmlns="" id="{02BD06AB-F899-4428-B156-7E0F0CDC7424}"/>
              </a:ext>
            </a:extLst>
          </xdr:cNvPr>
          <xdr:cNvSpPr txBox="1"/>
        </xdr:nvSpPr>
        <xdr:spPr bwMode="auto">
          <a:xfrm>
            <a:off x="4167188" y="26205656"/>
            <a:ext cx="1926432" cy="54292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wrap="square" rtlCol="0" anchor="ctr">
            <a:noAutofit/>
          </a:bodyPr>
          <a:lstStyle/>
          <a:p>
            <a:pPr algn="ctr"/>
            <a:r>
              <a:rPr lang="es-CO" sz="1200">
                <a:effectLst>
                  <a:glow rad="101600">
                    <a:schemeClr val="bg1">
                      <a:lumMod val="85000"/>
                      <a:alpha val="60000"/>
                    </a:schemeClr>
                  </a:glow>
                </a:effectLst>
              </a:rPr>
              <a:t>3. ENTREGA DE LA CARGA</a:t>
            </a:r>
            <a:r>
              <a:rPr lang="es-CO" sz="1200" baseline="0">
                <a:effectLst>
                  <a:glow rad="101600">
                    <a:schemeClr val="bg1">
                      <a:lumMod val="85000"/>
                      <a:alpha val="60000"/>
                    </a:schemeClr>
                  </a:glow>
                </a:effectLst>
              </a:rPr>
              <a:t> EN PUNTO DE DESTINO</a:t>
            </a:r>
            <a:endParaRPr lang="es-CO" sz="1200">
              <a:effectLst>
                <a:glow rad="101600">
                  <a:schemeClr val="bg1">
                    <a:lumMod val="85000"/>
                    <a:alpha val="60000"/>
                  </a:schemeClr>
                </a:glow>
              </a:effectLst>
            </a:endParaRPr>
          </a:p>
        </xdr:txBody>
      </xdr:sp>
      <xdr:pic>
        <xdr:nvPicPr>
          <xdr:cNvPr id="177" name="Imagen 176" descr="Resultado de imagen para cliente icono png">
            <a:extLst>
              <a:ext uri="{FF2B5EF4-FFF2-40B4-BE49-F238E27FC236}">
                <a16:creationId xmlns:a16="http://schemas.microsoft.com/office/drawing/2014/main" xmlns="" id="{51D451D5-0C33-4898-BC4B-3991A860EC65}"/>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4623515" y="25253156"/>
            <a:ext cx="920830" cy="904796"/>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85" name="79 Cheurón"/>
          <xdr:cNvSpPr/>
        </xdr:nvSpPr>
        <xdr:spPr>
          <a:xfrm flipH="1">
            <a:off x="3553740" y="24991217"/>
            <a:ext cx="7923884" cy="1947333"/>
          </a:xfrm>
          <a:prstGeom prst="chevron">
            <a:avLst/>
          </a:prstGeom>
          <a:noFill/>
          <a:ln w="19050">
            <a:solidFill>
              <a:srgbClr val="002060"/>
            </a:solidFill>
            <a:prstDash val="lgDash"/>
          </a:ln>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lang="es-CO" sz="1100">
              <a:solidFill>
                <a:schemeClr val="tx1"/>
              </a:solidFill>
            </a:endParaRPr>
          </a:p>
        </xdr:txBody>
      </xdr:sp>
    </xdr:grpSp>
    <xdr:clientData/>
  </xdr:twoCellAnchor>
  <xdr:twoCellAnchor editAs="oneCell">
    <xdr:from>
      <xdr:col>18</xdr:col>
      <xdr:colOff>0</xdr:colOff>
      <xdr:row>82</xdr:row>
      <xdr:rowOff>0</xdr:rowOff>
    </xdr:from>
    <xdr:to>
      <xdr:col>18</xdr:col>
      <xdr:colOff>304800</xdr:colOff>
      <xdr:row>83</xdr:row>
      <xdr:rowOff>114300</xdr:rowOff>
    </xdr:to>
    <xdr:sp macro="" textlink="">
      <xdr:nvSpPr>
        <xdr:cNvPr id="1026" name="AutoShape 2" descr="Resultado de imagen para confirmar dibujo"/>
        <xdr:cNvSpPr>
          <a:spLocks noChangeAspect="1" noChangeArrowheads="1"/>
        </xdr:cNvSpPr>
      </xdr:nvSpPr>
      <xdr:spPr bwMode="auto">
        <a:xfrm>
          <a:off x="13068300" y="15630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17</xdr:col>
      <xdr:colOff>0</xdr:colOff>
      <xdr:row>84</xdr:row>
      <xdr:rowOff>0</xdr:rowOff>
    </xdr:from>
    <xdr:to>
      <xdr:col>17</xdr:col>
      <xdr:colOff>304800</xdr:colOff>
      <xdr:row>85</xdr:row>
      <xdr:rowOff>114300</xdr:rowOff>
    </xdr:to>
    <xdr:sp macro="" textlink="">
      <xdr:nvSpPr>
        <xdr:cNvPr id="1027" name="AutoShape 3" descr="Resultado de imagen para confirmar dibujo"/>
        <xdr:cNvSpPr>
          <a:spLocks noChangeAspect="1" noChangeArrowheads="1"/>
        </xdr:cNvSpPr>
      </xdr:nvSpPr>
      <xdr:spPr bwMode="auto">
        <a:xfrm>
          <a:off x="12344400" y="160115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23</xdr:col>
      <xdr:colOff>0</xdr:colOff>
      <xdr:row>85</xdr:row>
      <xdr:rowOff>0</xdr:rowOff>
    </xdr:from>
    <xdr:to>
      <xdr:col>23</xdr:col>
      <xdr:colOff>304800</xdr:colOff>
      <xdr:row>86</xdr:row>
      <xdr:rowOff>114300</xdr:rowOff>
    </xdr:to>
    <xdr:sp macro="" textlink="">
      <xdr:nvSpPr>
        <xdr:cNvPr id="1028" name="AutoShape 4" descr="Resultado de imagen para confirmar dibujo"/>
        <xdr:cNvSpPr>
          <a:spLocks noChangeAspect="1" noChangeArrowheads="1"/>
        </xdr:cNvSpPr>
      </xdr:nvSpPr>
      <xdr:spPr bwMode="auto">
        <a:xfrm>
          <a:off x="16687800" y="16202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19</xdr:col>
      <xdr:colOff>654844</xdr:colOff>
      <xdr:row>91</xdr:row>
      <xdr:rowOff>59532</xdr:rowOff>
    </xdr:from>
    <xdr:to>
      <xdr:col>21</xdr:col>
      <xdr:colOff>357188</xdr:colOff>
      <xdr:row>97</xdr:row>
      <xdr:rowOff>71438</xdr:rowOff>
    </xdr:to>
    <xdr:pic>
      <xdr:nvPicPr>
        <xdr:cNvPr id="92" name="Imagen 91"/>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14489907" y="17406938"/>
          <a:ext cx="1154906" cy="1154906"/>
        </a:xfrm>
        <a:prstGeom prst="rect">
          <a:avLst/>
        </a:prstGeom>
      </xdr:spPr>
    </xdr:pic>
    <xdr:clientData/>
  </xdr:twoCellAnchor>
  <xdr:twoCellAnchor editAs="oneCell">
    <xdr:from>
      <xdr:col>7</xdr:col>
      <xdr:colOff>583407</xdr:colOff>
      <xdr:row>96</xdr:row>
      <xdr:rowOff>154781</xdr:rowOff>
    </xdr:from>
    <xdr:to>
      <xdr:col>9</xdr:col>
      <xdr:colOff>250032</xdr:colOff>
      <xdr:row>102</xdr:row>
      <xdr:rowOff>130968</xdr:rowOff>
    </xdr:to>
    <xdr:pic>
      <xdr:nvPicPr>
        <xdr:cNvPr id="90" name="Imagen 89"/>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5703095" y="18454687"/>
          <a:ext cx="1119187" cy="1119187"/>
        </a:xfrm>
        <a:prstGeom prst="rect">
          <a:avLst/>
        </a:prstGeom>
      </xdr:spPr>
    </xdr:pic>
    <xdr:clientData/>
  </xdr:twoCellAnchor>
  <xdr:twoCellAnchor editAs="oneCell">
    <xdr:from>
      <xdr:col>0</xdr:col>
      <xdr:colOff>416718</xdr:colOff>
      <xdr:row>106</xdr:row>
      <xdr:rowOff>95249</xdr:rowOff>
    </xdr:from>
    <xdr:to>
      <xdr:col>3</xdr:col>
      <xdr:colOff>345280</xdr:colOff>
      <xdr:row>117</xdr:row>
      <xdr:rowOff>142874</xdr:rowOff>
    </xdr:to>
    <xdr:pic>
      <xdr:nvPicPr>
        <xdr:cNvPr id="98" name="Imagen 97"/>
        <xdr:cNvPicPr>
          <a:picLocks noChangeAspect="1"/>
        </xdr:cNvPicPr>
      </xdr:nvPicPr>
      <xdr:blipFill>
        <a:blip xmlns:r="http://schemas.openxmlformats.org/officeDocument/2006/relationships" r:embed="rId62">
          <a:extLst>
            <a:ext uri="{BEBA8EAE-BF5A-486C-A8C5-ECC9F3942E4B}">
              <a14:imgProps xmlns:a14="http://schemas.microsoft.com/office/drawing/2010/main">
                <a14:imgLayer r:embed="rId63">
                  <a14:imgEffect>
                    <a14:backgroundRemoval t="889" b="61333" l="0" r="97778"/>
                  </a14:imgEffect>
                </a14:imgLayer>
              </a14:imgProps>
            </a:ext>
            <a:ext uri="{28A0092B-C50C-407E-A947-70E740481C1C}">
              <a14:useLocalDpi xmlns:a14="http://schemas.microsoft.com/office/drawing/2010/main" val="0"/>
            </a:ext>
          </a:extLst>
        </a:blip>
        <a:stretch>
          <a:fillRect/>
        </a:stretch>
      </xdr:blipFill>
      <xdr:spPr>
        <a:xfrm>
          <a:off x="416718" y="20300155"/>
          <a:ext cx="2143125" cy="2143125"/>
        </a:xfrm>
        <a:prstGeom prst="rect">
          <a:avLst/>
        </a:prstGeom>
      </xdr:spPr>
    </xdr:pic>
    <xdr:clientData/>
  </xdr:twoCellAnchor>
  <xdr:twoCellAnchor editAs="oneCell">
    <xdr:from>
      <xdr:col>11</xdr:col>
      <xdr:colOff>202406</xdr:colOff>
      <xdr:row>97</xdr:row>
      <xdr:rowOff>59529</xdr:rowOff>
    </xdr:from>
    <xdr:to>
      <xdr:col>12</xdr:col>
      <xdr:colOff>261936</xdr:colOff>
      <xdr:row>102</xdr:row>
      <xdr:rowOff>65818</xdr:rowOff>
    </xdr:to>
    <xdr:pic>
      <xdr:nvPicPr>
        <xdr:cNvPr id="95" name="Imagen 94"/>
        <xdr:cNvPicPr>
          <a:picLocks noChangeAspect="1"/>
        </xdr:cNvPicPr>
      </xdr:nvPicPr>
      <xdr:blipFill>
        <a:blip xmlns:r="http://schemas.openxmlformats.org/officeDocument/2006/relationships" r:embed="rId64">
          <a:extLst>
            <a:ext uri="{BEBA8EAE-BF5A-486C-A8C5-ECC9F3942E4B}">
              <a14:imgProps xmlns:a14="http://schemas.microsoft.com/office/drawing/2010/main">
                <a14:imgLayer r:embed="rId65">
                  <a14:imgEffect>
                    <a14:backgroundRemoval t="0" b="100000" l="0" r="100000"/>
                  </a14:imgEffect>
                </a14:imgLayer>
              </a14:imgProps>
            </a:ext>
            <a:ext uri="{28A0092B-C50C-407E-A947-70E740481C1C}">
              <a14:useLocalDpi xmlns:a14="http://schemas.microsoft.com/office/drawing/2010/main" val="0"/>
            </a:ext>
          </a:extLst>
        </a:blip>
        <a:stretch>
          <a:fillRect/>
        </a:stretch>
      </xdr:blipFill>
      <xdr:spPr>
        <a:xfrm>
          <a:off x="8227219" y="18549935"/>
          <a:ext cx="785811" cy="958789"/>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C5:AV157"/>
  <sheetViews>
    <sheetView topLeftCell="A107" zoomScale="80" zoomScaleNormal="80" zoomScaleSheetLayoutView="25" zoomScalePageLayoutView="90" workbookViewId="0">
      <selection activeCell="K94" sqref="K94"/>
    </sheetView>
  </sheetViews>
  <sheetFormatPr baseColWidth="10" defaultColWidth="10.85546875" defaultRowHeight="15" x14ac:dyDescent="0.25"/>
  <cols>
    <col min="1" max="2" width="10.85546875" style="168"/>
    <col min="3" max="3" width="11.42578125" style="168" customWidth="1"/>
    <col min="4" max="16384" width="10.85546875" style="168"/>
  </cols>
  <sheetData>
    <row r="5" spans="6:44" x14ac:dyDescent="0.25">
      <c r="AR5"/>
    </row>
    <row r="6" spans="6:44" x14ac:dyDescent="0.25">
      <c r="K6"/>
      <c r="AI6"/>
    </row>
    <row r="7" spans="6:44" x14ac:dyDescent="0.25">
      <c r="F7"/>
      <c r="I7"/>
    </row>
    <row r="9" spans="6:44" x14ac:dyDescent="0.25">
      <c r="AN9"/>
    </row>
    <row r="11" spans="6:44" x14ac:dyDescent="0.25">
      <c r="S11"/>
    </row>
    <row r="14" spans="6:44" x14ac:dyDescent="0.25">
      <c r="R14"/>
    </row>
    <row r="17" spans="3:48" x14ac:dyDescent="0.25">
      <c r="C17"/>
    </row>
    <row r="18" spans="3:48" x14ac:dyDescent="0.25">
      <c r="O18"/>
    </row>
    <row r="20" spans="3:48" x14ac:dyDescent="0.25">
      <c r="L20"/>
    </row>
    <row r="21" spans="3:48" x14ac:dyDescent="0.25">
      <c r="K21"/>
      <c r="AN21"/>
      <c r="AR21"/>
    </row>
    <row r="22" spans="3:48" x14ac:dyDescent="0.25">
      <c r="D22"/>
    </row>
    <row r="23" spans="3:48" x14ac:dyDescent="0.25">
      <c r="AM23"/>
    </row>
    <row r="24" spans="3:48" x14ac:dyDescent="0.25">
      <c r="F24"/>
    </row>
    <row r="25" spans="3:48" x14ac:dyDescent="0.25">
      <c r="I25"/>
    </row>
    <row r="26" spans="3:48" x14ac:dyDescent="0.25">
      <c r="V26"/>
      <c r="X26"/>
    </row>
    <row r="31" spans="3:48" x14ac:dyDescent="0.25">
      <c r="K31"/>
      <c r="AP31"/>
      <c r="AV31"/>
    </row>
    <row r="37" spans="16:25" ht="15.75" x14ac:dyDescent="0.25">
      <c r="Y37" s="194" t="s">
        <v>286</v>
      </c>
    </row>
    <row r="38" spans="16:25" x14ac:dyDescent="0.25">
      <c r="P38"/>
      <c r="Y38" s="195" t="s">
        <v>286</v>
      </c>
    </row>
    <row r="54" spans="15:19" x14ac:dyDescent="0.25">
      <c r="S54"/>
    </row>
    <row r="60" spans="15:19" x14ac:dyDescent="0.25">
      <c r="O60"/>
    </row>
    <row r="65" spans="10:22" x14ac:dyDescent="0.25">
      <c r="V65"/>
    </row>
    <row r="69" spans="10:22" x14ac:dyDescent="0.25">
      <c r="J69"/>
    </row>
    <row r="83" spans="5:24" x14ac:dyDescent="0.25">
      <c r="S83"/>
    </row>
    <row r="85" spans="5:24" x14ac:dyDescent="0.25">
      <c r="E85"/>
      <c r="F85"/>
      <c r="R85"/>
    </row>
    <row r="86" spans="5:24" x14ac:dyDescent="0.25">
      <c r="X86"/>
    </row>
    <row r="88" spans="5:24" x14ac:dyDescent="0.25">
      <c r="L88"/>
    </row>
    <row r="97" spans="9:22" x14ac:dyDescent="0.25">
      <c r="I97"/>
    </row>
    <row r="98" spans="9:22" x14ac:dyDescent="0.25">
      <c r="K98"/>
      <c r="U98"/>
    </row>
    <row r="101" spans="9:22" x14ac:dyDescent="0.25">
      <c r="V101"/>
    </row>
    <row r="104" spans="9:22" x14ac:dyDescent="0.25">
      <c r="U104"/>
    </row>
    <row r="105" spans="9:22" x14ac:dyDescent="0.25">
      <c r="T105"/>
    </row>
    <row r="106" spans="9:22" x14ac:dyDescent="0.25">
      <c r="V106"/>
    </row>
    <row r="108" spans="9:22" x14ac:dyDescent="0.25">
      <c r="T108"/>
    </row>
    <row r="109" spans="9:22" x14ac:dyDescent="0.25">
      <c r="V109"/>
    </row>
    <row r="118" spans="9:36" x14ac:dyDescent="0.25">
      <c r="V118"/>
      <c r="W118"/>
    </row>
    <row r="121" spans="9:36" x14ac:dyDescent="0.25">
      <c r="O121"/>
    </row>
    <row r="123" spans="9:36" x14ac:dyDescent="0.25">
      <c r="I123"/>
      <c r="W123"/>
    </row>
    <row r="124" spans="9:36" x14ac:dyDescent="0.25">
      <c r="AJ124"/>
    </row>
    <row r="125" spans="9:36" x14ac:dyDescent="0.25">
      <c r="V125"/>
    </row>
    <row r="133" spans="33:35" x14ac:dyDescent="0.25">
      <c r="AI133"/>
    </row>
    <row r="144" spans="33:35" x14ac:dyDescent="0.25">
      <c r="AG144"/>
    </row>
    <row r="157" spans="45:45" x14ac:dyDescent="0.25">
      <c r="AS157"/>
    </row>
  </sheetData>
  <printOptions horizontalCentered="1" verticalCentered="1"/>
  <pageMargins left="0.23622047244094491" right="0.23622047244094491" top="0.74803149606299213" bottom="0.74803149606299213" header="0.31496062992125984" footer="0.31496062992125984"/>
  <pageSetup paperSize="5" scale="38" orientation="landscape"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EC252"/>
  <sheetViews>
    <sheetView tabSelected="1" topLeftCell="A3" zoomScale="80" zoomScaleNormal="80" zoomScaleSheetLayoutView="10" zoomScalePageLayoutView="110" workbookViewId="0">
      <pane ySplit="2" topLeftCell="A19" activePane="bottomLeft" state="frozen"/>
      <selection activeCell="A3" sqref="A3"/>
      <selection pane="bottomLeft" activeCell="A22" sqref="A22"/>
    </sheetView>
  </sheetViews>
  <sheetFormatPr baseColWidth="10" defaultColWidth="10.85546875" defaultRowHeight="15.75" x14ac:dyDescent="0.25"/>
  <cols>
    <col min="1" max="1" width="5.7109375" style="134" customWidth="1"/>
    <col min="2" max="3" width="5.7109375" style="131" customWidth="1"/>
    <col min="4" max="6" width="5.7109375" style="134" customWidth="1"/>
    <col min="7" max="7" width="26" style="127" customWidth="1"/>
    <col min="8" max="9" width="21.7109375" style="127" customWidth="1"/>
    <col min="10" max="10" width="7.42578125" style="127" customWidth="1"/>
    <col min="11" max="11" width="33.42578125" style="127" customWidth="1"/>
    <col min="12" max="12" width="32.28515625" style="127" customWidth="1"/>
    <col min="13" max="13" width="33.42578125" style="127" customWidth="1"/>
    <col min="14" max="14" width="33.42578125" style="127" hidden="1" customWidth="1"/>
    <col min="15" max="15" width="8.42578125" style="127" hidden="1" customWidth="1"/>
    <col min="16" max="16" width="9.28515625" style="127" hidden="1" customWidth="1"/>
    <col min="17" max="18" width="4.7109375" style="127" hidden="1" customWidth="1"/>
    <col min="19" max="19" width="17.85546875" style="127" hidden="1" customWidth="1"/>
    <col min="20" max="21" width="4.42578125" style="130" hidden="1" customWidth="1"/>
    <col min="22" max="22" width="5.28515625" style="130" customWidth="1"/>
    <col min="23" max="23" width="18.42578125" style="127" customWidth="1"/>
    <col min="24" max="24" width="14.28515625" style="131" customWidth="1"/>
    <col min="25" max="25" width="5.7109375" style="131" customWidth="1"/>
    <col min="26" max="26" width="13.42578125" style="131" customWidth="1"/>
    <col min="27" max="27" width="5.7109375" style="127" customWidth="1"/>
    <col min="28" max="28" width="13.42578125" style="127" customWidth="1"/>
    <col min="29" max="29" width="5.7109375" style="127" customWidth="1"/>
    <col min="30" max="30" width="15.140625" style="127" customWidth="1"/>
    <col min="31" max="31" width="5.7109375" style="127" customWidth="1"/>
    <col min="32" max="32" width="17.28515625" style="127" customWidth="1"/>
    <col min="33" max="33" width="5.7109375" style="127" customWidth="1"/>
    <col min="34" max="34" width="27.85546875" style="127" customWidth="1"/>
    <col min="35" max="35" width="14.28515625" style="127" customWidth="1"/>
    <col min="36" max="36" width="6.7109375" style="127" customWidth="1"/>
    <col min="37" max="37" width="12.42578125" style="127" customWidth="1"/>
    <col min="38" max="48" width="2.7109375" style="127" customWidth="1"/>
    <col min="49" max="49" width="54.85546875" style="127" customWidth="1"/>
    <col min="50" max="50" width="40.140625" style="127" customWidth="1"/>
    <col min="51" max="51" width="10.7109375" style="127" customWidth="1"/>
    <col min="52" max="52" width="10.85546875" style="127" customWidth="1"/>
    <col min="53" max="53" width="8.7109375" style="127" customWidth="1"/>
    <col min="54" max="54" width="41.42578125" style="127" customWidth="1"/>
    <col min="55" max="55" width="8.85546875" style="127" customWidth="1"/>
    <col min="56" max="58" width="10.85546875" style="127"/>
    <col min="59" max="59" width="40.42578125" style="127" customWidth="1"/>
    <col min="60" max="60" width="9.5703125" style="127" customWidth="1"/>
    <col min="61" max="64" width="10.85546875" style="127"/>
    <col min="65" max="65" width="11.42578125" style="127" customWidth="1"/>
    <col min="66" max="16384" width="10.85546875" style="127"/>
  </cols>
  <sheetData>
    <row r="1" spans="1:62" ht="45" customHeight="1" thickBot="1" x14ac:dyDescent="0.25">
      <c r="A1" s="298" t="s">
        <v>231</v>
      </c>
      <c r="B1" s="299"/>
      <c r="C1" s="299"/>
      <c r="D1" s="299"/>
      <c r="E1" s="299"/>
      <c r="F1" s="299"/>
      <c r="G1" s="299"/>
      <c r="H1" s="299"/>
      <c r="I1" s="299"/>
      <c r="J1" s="299"/>
      <c r="K1" s="300" t="s">
        <v>213</v>
      </c>
      <c r="L1" s="300"/>
      <c r="M1" s="300"/>
      <c r="N1" s="300"/>
      <c r="O1" s="300"/>
      <c r="P1" s="300"/>
      <c r="Q1" s="300"/>
      <c r="R1" s="300"/>
      <c r="S1" s="300"/>
      <c r="T1" s="300"/>
      <c r="U1" s="300"/>
      <c r="V1" s="300"/>
      <c r="W1" s="300"/>
      <c r="X1" s="300"/>
      <c r="Y1" s="300"/>
      <c r="Z1" s="300"/>
      <c r="AA1" s="300"/>
      <c r="AB1" s="300"/>
      <c r="AC1" s="300"/>
      <c r="AD1" s="300"/>
      <c r="AE1" s="300"/>
      <c r="AF1" s="300"/>
      <c r="AG1" s="301"/>
      <c r="AH1" s="302" t="s">
        <v>232</v>
      </c>
      <c r="AI1" s="303"/>
      <c r="AJ1" s="303"/>
      <c r="AK1" s="303"/>
      <c r="AL1" s="303"/>
      <c r="AM1" s="303"/>
      <c r="AN1" s="303"/>
      <c r="AO1" s="303"/>
      <c r="AP1" s="303"/>
      <c r="AQ1" s="303"/>
      <c r="AR1" s="303"/>
      <c r="AS1" s="303"/>
      <c r="AT1" s="303"/>
      <c r="AU1" s="303"/>
      <c r="AV1" s="303"/>
      <c r="AW1" s="303"/>
      <c r="AX1" s="128"/>
      <c r="AY1" s="129"/>
      <c r="AZ1" s="267"/>
      <c r="BA1" s="268"/>
      <c r="BB1" s="269"/>
      <c r="BC1" s="269"/>
    </row>
    <row r="2" spans="1:62" ht="63.75" customHeight="1" thickBot="1" x14ac:dyDescent="0.25">
      <c r="A2" s="270" t="s">
        <v>98</v>
      </c>
      <c r="B2" s="271"/>
      <c r="C2" s="271"/>
      <c r="D2" s="272" t="s">
        <v>186</v>
      </c>
      <c r="E2" s="273"/>
      <c r="F2" s="274"/>
      <c r="G2" s="275" t="s">
        <v>23</v>
      </c>
      <c r="H2" s="276"/>
      <c r="I2" s="276"/>
      <c r="J2" s="276"/>
      <c r="K2" s="276"/>
      <c r="L2" s="277"/>
      <c r="M2" s="278"/>
      <c r="N2" s="164"/>
      <c r="O2" s="279" t="s">
        <v>179</v>
      </c>
      <c r="P2" s="280"/>
      <c r="Q2" s="270" t="s">
        <v>108</v>
      </c>
      <c r="R2" s="271"/>
      <c r="S2" s="271"/>
      <c r="T2" s="281" t="s">
        <v>124</v>
      </c>
      <c r="U2" s="282"/>
      <c r="V2" s="282"/>
      <c r="W2" s="282"/>
      <c r="X2" s="282"/>
      <c r="Y2" s="282"/>
      <c r="Z2" s="282"/>
      <c r="AA2" s="282"/>
      <c r="AB2" s="282"/>
      <c r="AC2" s="282"/>
      <c r="AD2" s="282"/>
      <c r="AE2" s="283"/>
      <c r="AF2" s="284" t="s">
        <v>20</v>
      </c>
      <c r="AG2" s="285"/>
      <c r="AH2" s="288" t="s">
        <v>204</v>
      </c>
      <c r="AI2" s="289"/>
      <c r="AJ2" s="290"/>
      <c r="AK2" s="291"/>
      <c r="AL2" s="292" t="s">
        <v>203</v>
      </c>
      <c r="AM2" s="279"/>
      <c r="AN2" s="279"/>
      <c r="AO2" s="279"/>
      <c r="AP2" s="279"/>
      <c r="AQ2" s="279"/>
      <c r="AR2" s="279"/>
      <c r="AS2" s="279"/>
      <c r="AT2" s="279"/>
      <c r="AU2" s="279"/>
      <c r="AV2" s="279"/>
      <c r="AW2" s="280"/>
      <c r="AX2" s="293" t="s">
        <v>206</v>
      </c>
      <c r="AY2" s="293"/>
      <c r="AZ2" s="293"/>
      <c r="BA2" s="293"/>
      <c r="BB2" s="293"/>
      <c r="BC2" s="293"/>
      <c r="BD2" s="293"/>
      <c r="BE2" s="293"/>
      <c r="BF2" s="293"/>
      <c r="BG2" s="293"/>
      <c r="BH2" s="293"/>
      <c r="BI2" s="293"/>
      <c r="BJ2" s="293"/>
    </row>
    <row r="3" spans="1:62" ht="51" customHeight="1" thickBot="1" x14ac:dyDescent="0.25">
      <c r="A3" s="306" t="s">
        <v>187</v>
      </c>
      <c r="B3" s="306" t="s">
        <v>19</v>
      </c>
      <c r="C3" s="306" t="s">
        <v>31</v>
      </c>
      <c r="D3" s="306" t="s">
        <v>184</v>
      </c>
      <c r="E3" s="306" t="s">
        <v>0</v>
      </c>
      <c r="F3" s="306" t="s">
        <v>185</v>
      </c>
      <c r="G3" s="262" t="s">
        <v>211</v>
      </c>
      <c r="H3" s="262" t="s">
        <v>0</v>
      </c>
      <c r="I3" s="245" t="s">
        <v>99</v>
      </c>
      <c r="J3" s="246" t="s">
        <v>22</v>
      </c>
      <c r="K3" s="262" t="s">
        <v>188</v>
      </c>
      <c r="L3" s="262" t="s">
        <v>183</v>
      </c>
      <c r="M3" s="262" t="s">
        <v>219</v>
      </c>
      <c r="N3" s="245" t="s">
        <v>268</v>
      </c>
      <c r="O3" s="264" t="s">
        <v>180</v>
      </c>
      <c r="P3" s="246" t="s">
        <v>181</v>
      </c>
      <c r="Q3" s="246" t="s">
        <v>105</v>
      </c>
      <c r="R3" s="246" t="s">
        <v>106</v>
      </c>
      <c r="S3" s="248" t="s">
        <v>107</v>
      </c>
      <c r="T3" s="246" t="s">
        <v>17</v>
      </c>
      <c r="U3" s="246" t="s">
        <v>18</v>
      </c>
      <c r="V3" s="246" t="s">
        <v>24</v>
      </c>
      <c r="W3" s="245" t="s">
        <v>102</v>
      </c>
      <c r="X3" s="294" t="s">
        <v>101</v>
      </c>
      <c r="Y3" s="295"/>
      <c r="Z3" s="294" t="s">
        <v>35</v>
      </c>
      <c r="AA3" s="295"/>
      <c r="AB3" s="294" t="s">
        <v>103</v>
      </c>
      <c r="AC3" s="295"/>
      <c r="AD3" s="294" t="s">
        <v>100</v>
      </c>
      <c r="AE3" s="295"/>
      <c r="AF3" s="286"/>
      <c r="AG3" s="287"/>
      <c r="AH3" s="262" t="s">
        <v>109</v>
      </c>
      <c r="AI3" s="294" t="s">
        <v>128</v>
      </c>
      <c r="AJ3" s="295"/>
      <c r="AK3" s="262" t="s">
        <v>182</v>
      </c>
      <c r="AL3" s="304" t="s">
        <v>189</v>
      </c>
      <c r="AM3" s="254" t="s">
        <v>190</v>
      </c>
      <c r="AN3" s="254" t="s">
        <v>191</v>
      </c>
      <c r="AO3" s="254" t="s">
        <v>192</v>
      </c>
      <c r="AP3" s="254" t="s">
        <v>193</v>
      </c>
      <c r="AQ3" s="258" t="s">
        <v>194</v>
      </c>
      <c r="AR3" s="260" t="s">
        <v>221</v>
      </c>
      <c r="AS3" s="256" t="s">
        <v>220</v>
      </c>
      <c r="AT3" s="256" t="s">
        <v>222</v>
      </c>
      <c r="AU3" s="256" t="s">
        <v>223</v>
      </c>
      <c r="AV3" s="250" t="s">
        <v>224</v>
      </c>
      <c r="AW3" s="252" t="s">
        <v>205</v>
      </c>
      <c r="AX3" s="244" t="s">
        <v>208</v>
      </c>
      <c r="AY3" s="242" t="s">
        <v>21</v>
      </c>
      <c r="AZ3" s="244" t="s">
        <v>207</v>
      </c>
      <c r="BA3" s="244"/>
      <c r="BB3" s="244" t="s">
        <v>209</v>
      </c>
      <c r="BC3" s="242" t="s">
        <v>21</v>
      </c>
      <c r="BD3" s="244" t="s">
        <v>207</v>
      </c>
      <c r="BE3" s="244"/>
      <c r="BF3" s="244" t="s">
        <v>182</v>
      </c>
      <c r="BG3" s="244" t="s">
        <v>210</v>
      </c>
      <c r="BH3" s="242" t="s">
        <v>21</v>
      </c>
      <c r="BI3" s="244" t="s">
        <v>207</v>
      </c>
      <c r="BJ3" s="244"/>
    </row>
    <row r="4" spans="1:62" ht="51" customHeight="1" x14ac:dyDescent="0.2">
      <c r="A4" s="307"/>
      <c r="B4" s="307"/>
      <c r="C4" s="307"/>
      <c r="D4" s="307"/>
      <c r="E4" s="307"/>
      <c r="F4" s="307"/>
      <c r="G4" s="263"/>
      <c r="H4" s="263"/>
      <c r="I4" s="266"/>
      <c r="J4" s="247"/>
      <c r="K4" s="263"/>
      <c r="L4" s="263"/>
      <c r="M4" s="263"/>
      <c r="N4" s="266"/>
      <c r="O4" s="265"/>
      <c r="P4" s="247"/>
      <c r="Q4" s="247"/>
      <c r="R4" s="247"/>
      <c r="S4" s="249"/>
      <c r="T4" s="247"/>
      <c r="U4" s="247"/>
      <c r="V4" s="247"/>
      <c r="W4" s="266"/>
      <c r="X4" s="296"/>
      <c r="Y4" s="297"/>
      <c r="Z4" s="296"/>
      <c r="AA4" s="297"/>
      <c r="AB4" s="296"/>
      <c r="AC4" s="297"/>
      <c r="AD4" s="296"/>
      <c r="AE4" s="297"/>
      <c r="AF4" s="286"/>
      <c r="AG4" s="287"/>
      <c r="AH4" s="263"/>
      <c r="AI4" s="296"/>
      <c r="AJ4" s="297"/>
      <c r="AK4" s="263"/>
      <c r="AL4" s="305"/>
      <c r="AM4" s="255"/>
      <c r="AN4" s="255"/>
      <c r="AO4" s="255"/>
      <c r="AP4" s="255"/>
      <c r="AQ4" s="259"/>
      <c r="AR4" s="261"/>
      <c r="AS4" s="257"/>
      <c r="AT4" s="257"/>
      <c r="AU4" s="257"/>
      <c r="AV4" s="251"/>
      <c r="AW4" s="253"/>
      <c r="AX4" s="245"/>
      <c r="AY4" s="243"/>
      <c r="AZ4" s="245"/>
      <c r="BA4" s="245"/>
      <c r="BB4" s="245"/>
      <c r="BC4" s="243"/>
      <c r="BD4" s="245"/>
      <c r="BE4" s="245"/>
      <c r="BF4" s="245"/>
      <c r="BG4" s="245"/>
      <c r="BH4" s="243"/>
      <c r="BI4" s="245"/>
      <c r="BJ4" s="245"/>
    </row>
    <row r="5" spans="1:62" s="205" customFormat="1" ht="51" customHeight="1" x14ac:dyDescent="0.2">
      <c r="A5" s="215"/>
      <c r="B5" s="215"/>
      <c r="C5" s="215"/>
      <c r="D5" s="215" t="s">
        <v>233</v>
      </c>
      <c r="E5" s="215"/>
      <c r="F5" s="215"/>
      <c r="G5" s="230" t="s">
        <v>288</v>
      </c>
      <c r="H5" s="230" t="s">
        <v>289</v>
      </c>
      <c r="I5" s="230" t="s">
        <v>234</v>
      </c>
      <c r="J5" s="230" t="s">
        <v>106</v>
      </c>
      <c r="K5" s="230" t="s">
        <v>290</v>
      </c>
      <c r="L5" s="230" t="s">
        <v>291</v>
      </c>
      <c r="M5" s="230" t="s">
        <v>296</v>
      </c>
      <c r="N5" s="216"/>
      <c r="O5" s="217"/>
      <c r="P5" s="217"/>
      <c r="Q5" s="217"/>
      <c r="R5" s="217"/>
      <c r="S5" s="217"/>
      <c r="T5" s="217"/>
      <c r="U5" s="217"/>
      <c r="V5" s="233" t="s">
        <v>292</v>
      </c>
      <c r="W5" s="230" t="s">
        <v>297</v>
      </c>
      <c r="X5" s="165" t="s">
        <v>156</v>
      </c>
      <c r="Y5" s="165">
        <f t="shared" ref="Y5:Y14" si="0">IF(X5="INSIGNIFICANTE",1,IF(X5="MENOR",5,IF(X5="MODERADO",10,IF(X5="MAYOR",20,IF(X5="CATASTROFICO",50,0)))))</f>
        <v>20</v>
      </c>
      <c r="Z5" s="165" t="s">
        <v>158</v>
      </c>
      <c r="AA5" s="165">
        <f t="shared" ref="AA5:AA14" si="1">IF(Z5="MUY ALTO",14,IF(Z5="ALTO",10,IF(Z5="MEDIO",6,IF(Z5="BAJO",2,IF(Z5="INSIGNIFICANTE",1,0)))))</f>
        <v>10</v>
      </c>
      <c r="AB5" s="165" t="s">
        <v>225</v>
      </c>
      <c r="AC5" s="165">
        <f t="shared" ref="AC5:AC14" si="2">IF(AB5="CONTINUA",5,IF(AB5="FRECUENTE",4,IF(AB5="OCASIONAL",3,IF(AB5="ESPORADICA",2,IF(AB5="NULA",1,0)))))</f>
        <v>2</v>
      </c>
      <c r="AD5" s="165" t="str">
        <f t="shared" ref="AD5:AD14" si="3">IF(AE5=0,"",IF(AE5&lt;=8,"INSIGNIFICANTE",IF(AE5&lt;=18,"BAJO",IF(AE5&lt;=30,"MEDIO",IF(AE5&lt;=50,"ALTO",IF(AE5&lt;=70,"MUY ALTO",0))))))</f>
        <v>MEDIO</v>
      </c>
      <c r="AE5" s="165">
        <f t="shared" ref="AE5:AE9" si="4">+AA5*AC5</f>
        <v>20</v>
      </c>
      <c r="AF5" s="209" t="str">
        <f t="shared" ref="AF5:AF14" si="5">IF(AG5&gt;=901,"MUY ALTO",IF(AG5&gt;=251,"ALTO",IF(AG5&gt;=81,"MEDIO",IF(AG5&gt;=31,"BAJO",IF(AG5&gt;=1,"INSIGNIFICANTE")))))</f>
        <v>ALTO</v>
      </c>
      <c r="AG5" s="210">
        <f t="shared" ref="AG5:AG9" si="6">+Y5*AE5</f>
        <v>400</v>
      </c>
      <c r="AH5" s="230" t="s">
        <v>293</v>
      </c>
      <c r="AI5" s="211" t="s">
        <v>164</v>
      </c>
      <c r="AJ5" s="212">
        <f t="shared" ref="AJ5:AJ13" si="7">IF(AI5="","",IF(AI5="SIEMPRE",100%,IF(AI5="LA MAYORIA DE LOS CASOS",75%,IF(AI5="LA MITAD DE LOS CASOS",50%,IF(AI5="ALGUNOS CASOS",25%,IF(AI5="NUNCA",0%))))))</f>
        <v>1</v>
      </c>
      <c r="AK5" s="216"/>
      <c r="AL5" s="218"/>
      <c r="AM5" s="218"/>
      <c r="AN5" s="218"/>
      <c r="AO5" s="218"/>
      <c r="AP5" s="218"/>
      <c r="AQ5" s="218"/>
      <c r="AR5" s="218"/>
      <c r="AS5" s="218"/>
      <c r="AT5" s="218"/>
      <c r="AU5" s="218"/>
      <c r="AV5" s="218"/>
      <c r="AW5" s="216"/>
      <c r="AX5" s="216"/>
      <c r="AY5" s="217"/>
      <c r="AZ5" s="216"/>
      <c r="BA5" s="216"/>
      <c r="BB5" s="216"/>
      <c r="BC5" s="217"/>
      <c r="BD5" s="216"/>
      <c r="BE5" s="216"/>
      <c r="BF5" s="216"/>
      <c r="BG5" s="216"/>
      <c r="BH5" s="217"/>
      <c r="BI5" s="216"/>
      <c r="BJ5" s="216"/>
    </row>
    <row r="6" spans="1:62" s="205" customFormat="1" ht="51" customHeight="1" x14ac:dyDescent="0.2">
      <c r="A6" s="215"/>
      <c r="B6" s="215"/>
      <c r="C6" s="215"/>
      <c r="D6" s="215" t="s">
        <v>233</v>
      </c>
      <c r="E6" s="215"/>
      <c r="F6" s="215"/>
      <c r="G6" s="230" t="s">
        <v>294</v>
      </c>
      <c r="H6" s="230" t="s">
        <v>289</v>
      </c>
      <c r="I6" s="230" t="s">
        <v>234</v>
      </c>
      <c r="J6" s="230" t="s">
        <v>106</v>
      </c>
      <c r="K6" s="230" t="s">
        <v>295</v>
      </c>
      <c r="L6" s="230" t="s">
        <v>291</v>
      </c>
      <c r="M6" s="230" t="s">
        <v>302</v>
      </c>
      <c r="N6" s="216"/>
      <c r="O6" s="217"/>
      <c r="P6" s="217"/>
      <c r="Q6" s="217"/>
      <c r="R6" s="217"/>
      <c r="S6" s="217"/>
      <c r="T6" s="217"/>
      <c r="U6" s="217"/>
      <c r="V6" s="230" t="s">
        <v>278</v>
      </c>
      <c r="W6" s="230" t="s">
        <v>297</v>
      </c>
      <c r="X6" s="165" t="s">
        <v>156</v>
      </c>
      <c r="Y6" s="165">
        <f t="shared" si="0"/>
        <v>20</v>
      </c>
      <c r="Z6" s="165" t="s">
        <v>158</v>
      </c>
      <c r="AA6" s="165">
        <f t="shared" si="1"/>
        <v>10</v>
      </c>
      <c r="AB6" s="165" t="s">
        <v>225</v>
      </c>
      <c r="AC6" s="165">
        <f t="shared" si="2"/>
        <v>2</v>
      </c>
      <c r="AD6" s="165" t="str">
        <f t="shared" si="3"/>
        <v>MEDIO</v>
      </c>
      <c r="AE6" s="165">
        <f t="shared" si="4"/>
        <v>20</v>
      </c>
      <c r="AF6" s="209" t="str">
        <f t="shared" si="5"/>
        <v>ALTO</v>
      </c>
      <c r="AG6" s="210">
        <f t="shared" si="6"/>
        <v>400</v>
      </c>
      <c r="AH6" s="230" t="s">
        <v>298</v>
      </c>
      <c r="AI6" s="211" t="s">
        <v>164</v>
      </c>
      <c r="AJ6" s="212">
        <f t="shared" si="7"/>
        <v>1</v>
      </c>
      <c r="AK6" s="216"/>
      <c r="AL6" s="218"/>
      <c r="AM6" s="218"/>
      <c r="AN6" s="218"/>
      <c r="AO6" s="218"/>
      <c r="AP6" s="218"/>
      <c r="AQ6" s="218"/>
      <c r="AR6" s="218"/>
      <c r="AS6" s="218"/>
      <c r="AT6" s="218"/>
      <c r="AU6" s="218"/>
      <c r="AV6" s="218"/>
      <c r="AW6" s="216"/>
      <c r="AX6" s="216"/>
      <c r="AY6" s="217"/>
      <c r="AZ6" s="216"/>
      <c r="BA6" s="216"/>
      <c r="BB6" s="216"/>
      <c r="BC6" s="217"/>
      <c r="BD6" s="216"/>
      <c r="BE6" s="216"/>
      <c r="BF6" s="216"/>
      <c r="BG6" s="216"/>
      <c r="BH6" s="217"/>
      <c r="BI6" s="216"/>
      <c r="BJ6" s="216"/>
    </row>
    <row r="7" spans="1:62" s="205" customFormat="1" ht="51" customHeight="1" x14ac:dyDescent="0.2">
      <c r="A7" s="215"/>
      <c r="B7" s="215"/>
      <c r="C7" s="215"/>
      <c r="D7" s="215" t="s">
        <v>233</v>
      </c>
      <c r="E7" s="215"/>
      <c r="F7" s="215"/>
      <c r="G7" s="230" t="s">
        <v>299</v>
      </c>
      <c r="H7" s="230" t="s">
        <v>289</v>
      </c>
      <c r="I7" s="230" t="s">
        <v>234</v>
      </c>
      <c r="J7" s="230" t="s">
        <v>106</v>
      </c>
      <c r="K7" s="230" t="s">
        <v>295</v>
      </c>
      <c r="L7" s="230" t="s">
        <v>291</v>
      </c>
      <c r="M7" s="230" t="s">
        <v>300</v>
      </c>
      <c r="N7" s="230"/>
      <c r="O7" s="218"/>
      <c r="P7" s="218"/>
      <c r="Q7" s="218"/>
      <c r="R7" s="218"/>
      <c r="S7" s="218"/>
      <c r="T7" s="218"/>
      <c r="U7" s="218"/>
      <c r="V7" s="230" t="s">
        <v>278</v>
      </c>
      <c r="W7" s="230" t="s">
        <v>297</v>
      </c>
      <c r="X7" s="165" t="s">
        <v>156</v>
      </c>
      <c r="Y7" s="165">
        <f t="shared" si="0"/>
        <v>20</v>
      </c>
      <c r="Z7" s="165" t="s">
        <v>158</v>
      </c>
      <c r="AA7" s="165">
        <f t="shared" si="1"/>
        <v>10</v>
      </c>
      <c r="AB7" s="165" t="s">
        <v>225</v>
      </c>
      <c r="AC7" s="165">
        <f t="shared" si="2"/>
        <v>2</v>
      </c>
      <c r="AD7" s="165" t="str">
        <f t="shared" si="3"/>
        <v>MEDIO</v>
      </c>
      <c r="AE7" s="165">
        <f t="shared" si="4"/>
        <v>20</v>
      </c>
      <c r="AF7" s="209" t="str">
        <f t="shared" si="5"/>
        <v>ALTO</v>
      </c>
      <c r="AG7" s="210">
        <f t="shared" si="6"/>
        <v>400</v>
      </c>
      <c r="AH7" s="230" t="s">
        <v>304</v>
      </c>
      <c r="AI7" s="211" t="s">
        <v>164</v>
      </c>
      <c r="AJ7" s="212">
        <f t="shared" si="7"/>
        <v>1</v>
      </c>
      <c r="AK7" s="216"/>
      <c r="AL7" s="218"/>
      <c r="AM7" s="218"/>
      <c r="AN7" s="218"/>
      <c r="AO7" s="218"/>
      <c r="AP7" s="218"/>
      <c r="AQ7" s="218"/>
      <c r="AR7" s="218"/>
      <c r="AS7" s="218"/>
      <c r="AT7" s="218"/>
      <c r="AU7" s="218"/>
      <c r="AV7" s="218"/>
      <c r="AW7" s="216"/>
      <c r="AX7" s="216"/>
      <c r="AY7" s="217"/>
      <c r="AZ7" s="216"/>
      <c r="BA7" s="216"/>
      <c r="BB7" s="216"/>
      <c r="BC7" s="217"/>
      <c r="BD7" s="216"/>
      <c r="BE7" s="216"/>
      <c r="BF7" s="216"/>
      <c r="BG7" s="216"/>
      <c r="BH7" s="217"/>
      <c r="BI7" s="216"/>
      <c r="BJ7" s="216"/>
    </row>
    <row r="8" spans="1:62" s="205" customFormat="1" ht="51" customHeight="1" x14ac:dyDescent="0.2">
      <c r="A8" s="215"/>
      <c r="B8" s="215"/>
      <c r="C8" s="215"/>
      <c r="D8" s="215" t="s">
        <v>233</v>
      </c>
      <c r="E8" s="215"/>
      <c r="F8" s="215"/>
      <c r="G8" s="230" t="s">
        <v>301</v>
      </c>
      <c r="H8" s="230" t="s">
        <v>289</v>
      </c>
      <c r="I8" s="230" t="s">
        <v>234</v>
      </c>
      <c r="J8" s="230" t="s">
        <v>106</v>
      </c>
      <c r="K8" s="230" t="s">
        <v>295</v>
      </c>
      <c r="L8" s="230" t="s">
        <v>291</v>
      </c>
      <c r="M8" s="230" t="s">
        <v>303</v>
      </c>
      <c r="N8" s="216"/>
      <c r="O8" s="217"/>
      <c r="P8" s="217"/>
      <c r="Q8" s="217"/>
      <c r="R8" s="217"/>
      <c r="S8" s="217"/>
      <c r="T8" s="217"/>
      <c r="U8" s="217"/>
      <c r="V8" s="230" t="s">
        <v>292</v>
      </c>
      <c r="W8" s="230" t="s">
        <v>297</v>
      </c>
      <c r="X8" s="165" t="s">
        <v>156</v>
      </c>
      <c r="Y8" s="165">
        <f t="shared" si="0"/>
        <v>20</v>
      </c>
      <c r="Z8" s="165" t="s">
        <v>158</v>
      </c>
      <c r="AA8" s="165">
        <f t="shared" si="1"/>
        <v>10</v>
      </c>
      <c r="AB8" s="165" t="s">
        <v>225</v>
      </c>
      <c r="AC8" s="165">
        <f t="shared" si="2"/>
        <v>2</v>
      </c>
      <c r="AD8" s="165" t="str">
        <f t="shared" si="3"/>
        <v>MEDIO</v>
      </c>
      <c r="AE8" s="165">
        <f t="shared" si="4"/>
        <v>20</v>
      </c>
      <c r="AF8" s="209" t="str">
        <f t="shared" si="5"/>
        <v>ALTO</v>
      </c>
      <c r="AG8" s="210">
        <f t="shared" si="6"/>
        <v>400</v>
      </c>
      <c r="AH8" s="230" t="s">
        <v>305</v>
      </c>
      <c r="AI8" s="211" t="s">
        <v>164</v>
      </c>
      <c r="AJ8" s="212">
        <f t="shared" si="7"/>
        <v>1</v>
      </c>
      <c r="AK8" s="216"/>
      <c r="AL8" s="218"/>
      <c r="AM8" s="218"/>
      <c r="AN8" s="218"/>
      <c r="AO8" s="218"/>
      <c r="AP8" s="218"/>
      <c r="AQ8" s="218"/>
      <c r="AR8" s="218"/>
      <c r="AS8" s="218"/>
      <c r="AT8" s="218"/>
      <c r="AU8" s="218"/>
      <c r="AV8" s="218"/>
      <c r="AW8" s="216"/>
      <c r="AX8" s="216"/>
      <c r="AY8" s="217"/>
      <c r="AZ8" s="216"/>
      <c r="BA8" s="216"/>
      <c r="BB8" s="216"/>
      <c r="BC8" s="217"/>
      <c r="BD8" s="216"/>
      <c r="BE8" s="216"/>
      <c r="BF8" s="216"/>
      <c r="BG8" s="216"/>
      <c r="BH8" s="217"/>
      <c r="BI8" s="216"/>
      <c r="BJ8" s="216"/>
    </row>
    <row r="9" spans="1:62" s="205" customFormat="1" ht="51" customHeight="1" x14ac:dyDescent="0.2">
      <c r="A9" s="215"/>
      <c r="B9" s="215"/>
      <c r="C9" s="215"/>
      <c r="D9" s="215" t="s">
        <v>233</v>
      </c>
      <c r="E9" s="215"/>
      <c r="F9" s="215"/>
      <c r="G9" s="230" t="s">
        <v>306</v>
      </c>
      <c r="H9" s="230" t="s">
        <v>289</v>
      </c>
      <c r="I9" s="230" t="s">
        <v>234</v>
      </c>
      <c r="J9" s="230" t="s">
        <v>106</v>
      </c>
      <c r="K9" s="230" t="s">
        <v>295</v>
      </c>
      <c r="L9" s="230" t="s">
        <v>291</v>
      </c>
      <c r="M9" s="230" t="s">
        <v>307</v>
      </c>
      <c r="N9" s="230"/>
      <c r="O9" s="218"/>
      <c r="P9" s="218"/>
      <c r="Q9" s="218"/>
      <c r="R9" s="218"/>
      <c r="S9" s="218"/>
      <c r="T9" s="218"/>
      <c r="U9" s="218"/>
      <c r="V9" s="230" t="s">
        <v>278</v>
      </c>
      <c r="W9" s="230" t="s">
        <v>297</v>
      </c>
      <c r="X9" s="165" t="s">
        <v>156</v>
      </c>
      <c r="Y9" s="165">
        <f t="shared" si="0"/>
        <v>20</v>
      </c>
      <c r="Z9" s="165" t="s">
        <v>158</v>
      </c>
      <c r="AA9" s="165">
        <f t="shared" si="1"/>
        <v>10</v>
      </c>
      <c r="AB9" s="165" t="s">
        <v>225</v>
      </c>
      <c r="AC9" s="165">
        <f t="shared" si="2"/>
        <v>2</v>
      </c>
      <c r="AD9" s="165" t="str">
        <f t="shared" si="3"/>
        <v>MEDIO</v>
      </c>
      <c r="AE9" s="165">
        <f t="shared" si="4"/>
        <v>20</v>
      </c>
      <c r="AF9" s="209" t="str">
        <f t="shared" si="5"/>
        <v>ALTO</v>
      </c>
      <c r="AG9" s="210">
        <f t="shared" si="6"/>
        <v>400</v>
      </c>
      <c r="AH9" s="230" t="s">
        <v>308</v>
      </c>
      <c r="AI9" s="211" t="s">
        <v>164</v>
      </c>
      <c r="AJ9" s="212">
        <f t="shared" si="7"/>
        <v>1</v>
      </c>
      <c r="AK9" s="216"/>
      <c r="AL9" s="218"/>
      <c r="AM9" s="218"/>
      <c r="AN9" s="218"/>
      <c r="AO9" s="218"/>
      <c r="AP9" s="218"/>
      <c r="AQ9" s="218"/>
      <c r="AR9" s="218"/>
      <c r="AS9" s="218"/>
      <c r="AT9" s="218"/>
      <c r="AU9" s="218"/>
      <c r="AV9" s="218"/>
      <c r="AW9" s="216"/>
      <c r="AX9" s="216"/>
      <c r="AY9" s="217"/>
      <c r="AZ9" s="216"/>
      <c r="BA9" s="216"/>
      <c r="BB9" s="216"/>
      <c r="BC9" s="217"/>
      <c r="BD9" s="216"/>
      <c r="BE9" s="216"/>
      <c r="BF9" s="216"/>
      <c r="BG9" s="216"/>
      <c r="BH9" s="217"/>
      <c r="BI9" s="216"/>
      <c r="BJ9" s="216"/>
    </row>
    <row r="10" spans="1:62" s="205" customFormat="1" ht="51" customHeight="1" x14ac:dyDescent="0.2">
      <c r="A10" s="234"/>
      <c r="B10" s="234"/>
      <c r="C10" s="207"/>
      <c r="D10" s="234" t="s">
        <v>233</v>
      </c>
      <c r="E10" s="207"/>
      <c r="F10" s="207"/>
      <c r="G10" s="235" t="s">
        <v>309</v>
      </c>
      <c r="H10" s="235" t="s">
        <v>289</v>
      </c>
      <c r="I10" s="235" t="s">
        <v>234</v>
      </c>
      <c r="J10" s="235" t="s">
        <v>106</v>
      </c>
      <c r="K10" s="235" t="s">
        <v>310</v>
      </c>
      <c r="L10" s="235" t="s">
        <v>291</v>
      </c>
      <c r="M10" s="239" t="s">
        <v>313</v>
      </c>
      <c r="N10" s="236"/>
      <c r="O10" s="237"/>
      <c r="P10" s="237"/>
      <c r="Q10" s="237"/>
      <c r="R10" s="237"/>
      <c r="S10" s="237"/>
      <c r="T10" s="237"/>
      <c r="U10" s="237"/>
      <c r="V10" s="239" t="s">
        <v>278</v>
      </c>
      <c r="W10" s="239" t="s">
        <v>314</v>
      </c>
      <c r="X10" s="165" t="s">
        <v>156</v>
      </c>
      <c r="Y10" s="165">
        <f t="shared" si="0"/>
        <v>20</v>
      </c>
      <c r="Z10" s="165" t="s">
        <v>158</v>
      </c>
      <c r="AA10" s="165">
        <f t="shared" si="1"/>
        <v>10</v>
      </c>
      <c r="AB10" s="165" t="s">
        <v>225</v>
      </c>
      <c r="AC10" s="165">
        <f t="shared" si="2"/>
        <v>2</v>
      </c>
      <c r="AD10" s="165" t="str">
        <f t="shared" si="3"/>
        <v>MEDIO</v>
      </c>
      <c r="AE10" s="165">
        <f t="shared" ref="AE10" si="8">+AA10*AC10</f>
        <v>20</v>
      </c>
      <c r="AF10" s="209" t="str">
        <f t="shared" si="5"/>
        <v>ALTO</v>
      </c>
      <c r="AG10" s="210">
        <f t="shared" ref="AG10" si="9">+Y10*AE10</f>
        <v>400</v>
      </c>
      <c r="AH10" s="239" t="s">
        <v>311</v>
      </c>
      <c r="AI10" s="211" t="s">
        <v>164</v>
      </c>
      <c r="AJ10" s="212">
        <f t="shared" si="7"/>
        <v>1</v>
      </c>
      <c r="AK10" s="206"/>
      <c r="AL10" s="238"/>
      <c r="AM10" s="238"/>
      <c r="AN10" s="238"/>
      <c r="AO10" s="238"/>
      <c r="AP10" s="238"/>
      <c r="AQ10" s="238"/>
      <c r="AR10" s="238"/>
      <c r="AS10" s="238"/>
      <c r="AT10" s="238"/>
      <c r="AU10" s="238"/>
      <c r="AV10" s="238"/>
      <c r="AW10" s="236"/>
      <c r="AX10" s="236"/>
      <c r="AY10" s="237"/>
      <c r="AZ10" s="236"/>
      <c r="BA10" s="236"/>
      <c r="BB10" s="236"/>
      <c r="BC10" s="237"/>
      <c r="BD10" s="236"/>
      <c r="BE10" s="236"/>
      <c r="BF10" s="236"/>
      <c r="BG10" s="236"/>
      <c r="BH10" s="237"/>
      <c r="BI10" s="236"/>
      <c r="BJ10" s="236"/>
    </row>
    <row r="11" spans="1:62" s="205" customFormat="1" ht="51" customHeight="1" x14ac:dyDescent="0.2">
      <c r="A11" s="234"/>
      <c r="B11" s="234"/>
      <c r="C11" s="207"/>
      <c r="D11" s="234" t="s">
        <v>233</v>
      </c>
      <c r="E11" s="207"/>
      <c r="F11" s="207"/>
      <c r="G11" s="235" t="s">
        <v>312</v>
      </c>
      <c r="H11" s="235" t="s">
        <v>289</v>
      </c>
      <c r="I11" s="235" t="s">
        <v>234</v>
      </c>
      <c r="J11" s="235" t="s">
        <v>106</v>
      </c>
      <c r="K11" s="235" t="s">
        <v>310</v>
      </c>
      <c r="L11" s="235" t="s">
        <v>291</v>
      </c>
      <c r="M11" s="239" t="s">
        <v>318</v>
      </c>
      <c r="N11" s="239"/>
      <c r="O11" s="238"/>
      <c r="P11" s="238"/>
      <c r="Q11" s="238"/>
      <c r="R11" s="238"/>
      <c r="S11" s="238"/>
      <c r="T11" s="238"/>
      <c r="U11" s="238"/>
      <c r="V11" s="239" t="s">
        <v>278</v>
      </c>
      <c r="W11" s="239" t="s">
        <v>314</v>
      </c>
      <c r="X11" s="165" t="s">
        <v>156</v>
      </c>
      <c r="Y11" s="165">
        <f t="shared" si="0"/>
        <v>20</v>
      </c>
      <c r="Z11" s="165" t="s">
        <v>158</v>
      </c>
      <c r="AA11" s="165">
        <f t="shared" si="1"/>
        <v>10</v>
      </c>
      <c r="AB11" s="165" t="s">
        <v>225</v>
      </c>
      <c r="AC11" s="165">
        <f t="shared" si="2"/>
        <v>2</v>
      </c>
      <c r="AD11" s="165" t="str">
        <f t="shared" si="3"/>
        <v>MEDIO</v>
      </c>
      <c r="AE11" s="165">
        <f t="shared" ref="AE11" si="10">+AA11*AC11</f>
        <v>20</v>
      </c>
      <c r="AF11" s="209" t="str">
        <f t="shared" si="5"/>
        <v>ALTO</v>
      </c>
      <c r="AG11" s="210">
        <f t="shared" ref="AG11:AG12" si="11">+Y11*AE11</f>
        <v>400</v>
      </c>
      <c r="AH11" s="239" t="s">
        <v>315</v>
      </c>
      <c r="AI11" s="211" t="s">
        <v>164</v>
      </c>
      <c r="AJ11" s="212">
        <f t="shared" si="7"/>
        <v>1</v>
      </c>
      <c r="AK11" s="206"/>
      <c r="AL11" s="238"/>
      <c r="AM11" s="238"/>
      <c r="AN11" s="238"/>
      <c r="AO11" s="238"/>
      <c r="AP11" s="238"/>
      <c r="AQ11" s="238"/>
      <c r="AR11" s="238"/>
      <c r="AS11" s="238"/>
      <c r="AT11" s="238"/>
      <c r="AU11" s="238"/>
      <c r="AV11" s="238"/>
      <c r="AW11" s="236"/>
      <c r="AX11" s="236"/>
      <c r="AY11" s="237"/>
      <c r="AZ11" s="236"/>
      <c r="BA11" s="236"/>
      <c r="BB11" s="236"/>
      <c r="BC11" s="237"/>
      <c r="BD11" s="236"/>
      <c r="BE11" s="236"/>
      <c r="BF11" s="236"/>
      <c r="BG11" s="236"/>
      <c r="BH11" s="237"/>
      <c r="BI11" s="236"/>
      <c r="BJ11" s="236"/>
    </row>
    <row r="12" spans="1:62" s="205" customFormat="1" ht="51" customHeight="1" x14ac:dyDescent="0.2">
      <c r="A12" s="234"/>
      <c r="B12" s="234"/>
      <c r="C12" s="207"/>
      <c r="D12" s="234" t="s">
        <v>233</v>
      </c>
      <c r="E12" s="207"/>
      <c r="F12" s="207"/>
      <c r="G12" s="235" t="s">
        <v>316</v>
      </c>
      <c r="H12" s="235" t="s">
        <v>289</v>
      </c>
      <c r="I12" s="235" t="s">
        <v>234</v>
      </c>
      <c r="J12" s="235" t="s">
        <v>106</v>
      </c>
      <c r="K12" s="235" t="s">
        <v>317</v>
      </c>
      <c r="L12" s="235" t="s">
        <v>291</v>
      </c>
      <c r="M12" s="239" t="s">
        <v>319</v>
      </c>
      <c r="N12" s="239"/>
      <c r="O12" s="238"/>
      <c r="P12" s="238"/>
      <c r="Q12" s="238"/>
      <c r="R12" s="238"/>
      <c r="S12" s="238"/>
      <c r="T12" s="238"/>
      <c r="U12" s="238"/>
      <c r="V12" s="239" t="s">
        <v>292</v>
      </c>
      <c r="W12" s="239" t="s">
        <v>324</v>
      </c>
      <c r="X12" s="165" t="s">
        <v>156</v>
      </c>
      <c r="Y12" s="165">
        <f t="shared" si="0"/>
        <v>20</v>
      </c>
      <c r="Z12" s="165" t="s">
        <v>158</v>
      </c>
      <c r="AA12" s="165">
        <f t="shared" si="1"/>
        <v>10</v>
      </c>
      <c r="AB12" s="165" t="s">
        <v>225</v>
      </c>
      <c r="AC12" s="165">
        <f t="shared" si="2"/>
        <v>2</v>
      </c>
      <c r="AD12" s="165" t="str">
        <f t="shared" si="3"/>
        <v>MEDIO</v>
      </c>
      <c r="AE12" s="165">
        <f t="shared" ref="AE12" si="12">+AA12*AC12</f>
        <v>20</v>
      </c>
      <c r="AF12" s="209" t="str">
        <f t="shared" si="5"/>
        <v>ALTO</v>
      </c>
      <c r="AG12" s="210">
        <f t="shared" si="11"/>
        <v>400</v>
      </c>
      <c r="AH12" s="239" t="s">
        <v>320</v>
      </c>
      <c r="AI12" s="211" t="s">
        <v>164</v>
      </c>
      <c r="AJ12" s="212">
        <f t="shared" si="7"/>
        <v>1</v>
      </c>
      <c r="AK12" s="206"/>
      <c r="AL12" s="238"/>
      <c r="AM12" s="238"/>
      <c r="AN12" s="238"/>
      <c r="AO12" s="238"/>
      <c r="AP12" s="238"/>
      <c r="AQ12" s="238"/>
      <c r="AR12" s="238"/>
      <c r="AS12" s="238"/>
      <c r="AT12" s="238"/>
      <c r="AU12" s="238"/>
      <c r="AV12" s="238"/>
      <c r="AW12" s="236"/>
      <c r="AX12" s="236"/>
      <c r="AY12" s="237"/>
      <c r="AZ12" s="236"/>
      <c r="BA12" s="236"/>
      <c r="BB12" s="236"/>
      <c r="BC12" s="237"/>
      <c r="BD12" s="236"/>
      <c r="BE12" s="236"/>
      <c r="BF12" s="236"/>
      <c r="BG12" s="236"/>
      <c r="BH12" s="237"/>
      <c r="BI12" s="236"/>
      <c r="BJ12" s="236"/>
    </row>
    <row r="13" spans="1:62" s="205" customFormat="1" ht="51" customHeight="1" x14ac:dyDescent="0.2">
      <c r="A13" s="234"/>
      <c r="B13" s="234"/>
      <c r="C13" s="207"/>
      <c r="D13" s="234" t="s">
        <v>233</v>
      </c>
      <c r="E13" s="207"/>
      <c r="F13" s="207"/>
      <c r="G13" s="235" t="s">
        <v>321</v>
      </c>
      <c r="H13" s="235" t="s">
        <v>289</v>
      </c>
      <c r="I13" s="235" t="s">
        <v>331</v>
      </c>
      <c r="J13" s="235" t="s">
        <v>106</v>
      </c>
      <c r="K13" s="235" t="s">
        <v>322</v>
      </c>
      <c r="L13" s="235" t="s">
        <v>332</v>
      </c>
      <c r="M13" s="239" t="s">
        <v>323</v>
      </c>
      <c r="N13" s="239"/>
      <c r="O13" s="238"/>
      <c r="P13" s="238"/>
      <c r="Q13" s="238"/>
      <c r="R13" s="238"/>
      <c r="S13" s="238"/>
      <c r="T13" s="238"/>
      <c r="U13" s="238"/>
      <c r="V13" s="239" t="s">
        <v>278</v>
      </c>
      <c r="W13" s="239" t="s">
        <v>325</v>
      </c>
      <c r="X13" s="165" t="s">
        <v>156</v>
      </c>
      <c r="Y13" s="165">
        <f t="shared" si="0"/>
        <v>20</v>
      </c>
      <c r="Z13" s="165" t="s">
        <v>158</v>
      </c>
      <c r="AA13" s="165">
        <f t="shared" si="1"/>
        <v>10</v>
      </c>
      <c r="AB13" s="165" t="s">
        <v>225</v>
      </c>
      <c r="AC13" s="165">
        <f t="shared" si="2"/>
        <v>2</v>
      </c>
      <c r="AD13" s="165" t="str">
        <f t="shared" si="3"/>
        <v>MEDIO</v>
      </c>
      <c r="AE13" s="165">
        <f t="shared" ref="AE13:AE14" si="13">+AA13*AC13</f>
        <v>20</v>
      </c>
      <c r="AF13" s="209" t="str">
        <f t="shared" si="5"/>
        <v>ALTO</v>
      </c>
      <c r="AG13" s="210">
        <f t="shared" ref="AG13:AG14" si="14">+Y13*AE13</f>
        <v>400</v>
      </c>
      <c r="AH13" s="239" t="s">
        <v>326</v>
      </c>
      <c r="AI13" s="211" t="s">
        <v>164</v>
      </c>
      <c r="AJ13" s="212">
        <f t="shared" si="7"/>
        <v>1</v>
      </c>
      <c r="AK13" s="206"/>
      <c r="AL13" s="238"/>
      <c r="AM13" s="238"/>
      <c r="AN13" s="238"/>
      <c r="AO13" s="238"/>
      <c r="AP13" s="238"/>
      <c r="AQ13" s="238"/>
      <c r="AR13" s="238"/>
      <c r="AS13" s="238"/>
      <c r="AT13" s="238"/>
      <c r="AU13" s="238"/>
      <c r="AV13" s="238"/>
      <c r="AW13" s="236"/>
      <c r="AX13" s="236"/>
      <c r="AY13" s="237"/>
      <c r="AZ13" s="236"/>
      <c r="BA13" s="236"/>
      <c r="BB13" s="236"/>
      <c r="BC13" s="237"/>
      <c r="BD13" s="236"/>
      <c r="BE13" s="236"/>
      <c r="BF13" s="236"/>
      <c r="BG13" s="236"/>
      <c r="BH13" s="237"/>
      <c r="BI13" s="236"/>
      <c r="BJ13" s="236"/>
    </row>
    <row r="14" spans="1:62" s="205" customFormat="1" ht="51" customHeight="1" x14ac:dyDescent="0.2">
      <c r="A14" s="234"/>
      <c r="B14" s="234"/>
      <c r="C14" s="207"/>
      <c r="D14" s="234" t="s">
        <v>233</v>
      </c>
      <c r="E14" s="207"/>
      <c r="F14" s="207"/>
      <c r="G14" s="235" t="s">
        <v>272</v>
      </c>
      <c r="H14" s="235" t="s">
        <v>289</v>
      </c>
      <c r="I14" s="235" t="s">
        <v>331</v>
      </c>
      <c r="J14" s="235" t="s">
        <v>106</v>
      </c>
      <c r="K14" s="235" t="s">
        <v>327</v>
      </c>
      <c r="L14" s="235" t="s">
        <v>332</v>
      </c>
      <c r="M14" s="239" t="s">
        <v>328</v>
      </c>
      <c r="N14" s="236"/>
      <c r="O14" s="237"/>
      <c r="P14" s="237"/>
      <c r="Q14" s="237"/>
      <c r="R14" s="237"/>
      <c r="S14" s="237"/>
      <c r="T14" s="237"/>
      <c r="U14" s="237"/>
      <c r="V14" s="239" t="s">
        <v>278</v>
      </c>
      <c r="W14" s="239" t="s">
        <v>329</v>
      </c>
      <c r="X14" s="165" t="s">
        <v>156</v>
      </c>
      <c r="Y14" s="165">
        <f t="shared" si="0"/>
        <v>20</v>
      </c>
      <c r="Z14" s="165" t="s">
        <v>158</v>
      </c>
      <c r="AA14" s="165">
        <f t="shared" si="1"/>
        <v>10</v>
      </c>
      <c r="AB14" s="165" t="s">
        <v>225</v>
      </c>
      <c r="AC14" s="165">
        <f t="shared" si="2"/>
        <v>2</v>
      </c>
      <c r="AD14" s="165" t="str">
        <f t="shared" si="3"/>
        <v>MEDIO</v>
      </c>
      <c r="AE14" s="165">
        <f t="shared" si="13"/>
        <v>20</v>
      </c>
      <c r="AF14" s="209" t="str">
        <f t="shared" si="5"/>
        <v>ALTO</v>
      </c>
      <c r="AG14" s="210">
        <f t="shared" si="14"/>
        <v>400</v>
      </c>
      <c r="AH14" s="239" t="s">
        <v>330</v>
      </c>
      <c r="AI14" s="211"/>
      <c r="AJ14" s="212"/>
      <c r="AK14" s="206"/>
      <c r="AL14" s="238"/>
      <c r="AM14" s="238"/>
      <c r="AN14" s="238"/>
      <c r="AO14" s="238"/>
      <c r="AP14" s="238"/>
      <c r="AQ14" s="238"/>
      <c r="AR14" s="238"/>
      <c r="AS14" s="238"/>
      <c r="AT14" s="238"/>
      <c r="AU14" s="238"/>
      <c r="AV14" s="238"/>
      <c r="AW14" s="236"/>
      <c r="AX14" s="236"/>
      <c r="AY14" s="237"/>
      <c r="AZ14" s="236"/>
      <c r="BA14" s="236"/>
      <c r="BB14" s="236"/>
      <c r="BC14" s="237"/>
      <c r="BD14" s="236"/>
      <c r="BE14" s="236"/>
      <c r="BF14" s="236"/>
      <c r="BG14" s="236"/>
      <c r="BH14" s="237"/>
      <c r="BI14" s="236"/>
      <c r="BJ14" s="236"/>
    </row>
    <row r="15" spans="1:62" s="171" customFormat="1" ht="90.75" thickBot="1" x14ac:dyDescent="0.25">
      <c r="A15" s="219" t="s">
        <v>233</v>
      </c>
      <c r="B15" s="220"/>
      <c r="C15" s="170"/>
      <c r="D15" s="219" t="s">
        <v>233</v>
      </c>
      <c r="E15" s="170"/>
      <c r="F15" s="170"/>
      <c r="G15" s="231" t="s">
        <v>272</v>
      </c>
      <c r="H15" s="235" t="s">
        <v>289</v>
      </c>
      <c r="I15" s="235" t="s">
        <v>234</v>
      </c>
      <c r="J15" s="232" t="s">
        <v>106</v>
      </c>
      <c r="K15" s="232" t="s">
        <v>339</v>
      </c>
      <c r="L15" s="231" t="s">
        <v>277</v>
      </c>
      <c r="M15" s="178" t="s">
        <v>333</v>
      </c>
      <c r="N15" s="178" t="s">
        <v>269</v>
      </c>
      <c r="O15" s="200"/>
      <c r="P15" s="200"/>
      <c r="Q15" s="208"/>
      <c r="R15" s="208" t="s">
        <v>233</v>
      </c>
      <c r="S15" s="176"/>
      <c r="T15" s="176"/>
      <c r="U15" s="176"/>
      <c r="V15" s="176" t="s">
        <v>278</v>
      </c>
      <c r="W15" s="176" t="s">
        <v>152</v>
      </c>
      <c r="X15" s="165" t="s">
        <v>157</v>
      </c>
      <c r="Y15" s="165">
        <f>IF(X15="INSIGNIFICANTE",1,IF(X15="MENOR",5,IF(X15="MODERADO",10,IF(X15="MAYOR",20,IF(X15="CATASTROFICO",50,0)))))</f>
        <v>50</v>
      </c>
      <c r="Z15" s="165" t="s">
        <v>160</v>
      </c>
      <c r="AA15" s="165">
        <f>IF(Z15="MUY ALTO",14,IF(Z15="ALTO",10,IF(Z15="MEDIO",6,IF(Z15="BAJO",2,IF(Z15="INSIGNIFICANTE",1,0)))))</f>
        <v>2</v>
      </c>
      <c r="AB15" s="165" t="s">
        <v>162</v>
      </c>
      <c r="AC15" s="165">
        <f>IF(AB15="CONTINUA",5,IF(AB15="FRECUENTE",4,IF(AB15="OCASIONAL",3,IF(AB15="ESPORADICA",2,IF(AB15="NULA",1,0)))))</f>
        <v>4</v>
      </c>
      <c r="AD15" s="165" t="str">
        <f>IF(AE15=0,"",IF(AE15&lt;=8,"INSIGNIFICANTE",IF(AE15&lt;=18,"BAJO",IF(AE15&lt;=30,"MEDIO",IF(AE15&lt;=50,"ALTO",IF(AE15&lt;=70,"MUY ALTO",0))))))</f>
        <v>INSIGNIFICANTE</v>
      </c>
      <c r="AE15" s="165">
        <f>+AA15*AC15</f>
        <v>8</v>
      </c>
      <c r="AF15" s="209" t="str">
        <f>IF(AG15&gt;=901,"MUY ALTO",IF(AG15&gt;=251,"ALTO",IF(AG15&gt;=81,"MEDIO",IF(AG15&gt;=31,"BAJO",IF(AG15&gt;=1,"INSIGNIFICANTE")))))</f>
        <v>ALTO</v>
      </c>
      <c r="AG15" s="210">
        <f>+Y15*AE15</f>
        <v>400</v>
      </c>
      <c r="AH15" s="176" t="s">
        <v>335</v>
      </c>
      <c r="AI15" s="211" t="s">
        <v>164</v>
      </c>
      <c r="AJ15" s="212">
        <f>IF(AI15="","",IF(AI15="SIEMPRE",100%,IF(AI15="LA MAYORIA DE LOS CASOS",75%,IF(AI15="LA MITAD DE LOS CASOS",50%,IF(AI15="ALGUNOS CASOS",25%,IF(AI15="NUNCA",0%))))))</f>
        <v>1</v>
      </c>
      <c r="AK15" s="169"/>
      <c r="AL15" s="200"/>
      <c r="AM15" s="200" t="s">
        <v>233</v>
      </c>
      <c r="AN15" s="200"/>
      <c r="AO15" s="208"/>
      <c r="AP15" s="208"/>
      <c r="AQ15" s="200"/>
      <c r="AR15" s="200"/>
      <c r="AS15" s="200"/>
      <c r="AT15" s="200"/>
      <c r="AU15" s="200"/>
      <c r="AV15" s="200"/>
      <c r="AW15" s="178"/>
      <c r="AX15" s="176"/>
      <c r="AY15" s="213" t="str">
        <f>IF(AF15="","",IF(AF15="MUY ALTO","TRIMESTRAL",IF(AF15="ALTO","SESMESTRAL","ANUAL")))</f>
        <v>SESMESTRAL</v>
      </c>
      <c r="AZ15" s="211" t="s">
        <v>165</v>
      </c>
      <c r="BA15" s="212">
        <f>IF(AZ15="","",IF(AZ15="SIEMPRE",100%,IF(AZ15="LA MAYORIA DE LOS CASOS",75%,IF(AZ15="LA MITAD DE LOS CASOS",50%,IF(AZ15="ALGUNOS CASOS",25%,IF(AZ15="NUNCA",0%))))))</f>
        <v>0.75</v>
      </c>
      <c r="BB15" s="176"/>
      <c r="BC15" s="165" t="s">
        <v>240</v>
      </c>
      <c r="BD15" s="211" t="s">
        <v>164</v>
      </c>
      <c r="BE15" s="212">
        <f>IF(BD15="","",IF(BD15="SIEMPRE",100%,IF(BD15="LA MAYORIA DE LOS CASOS",75%,IF(BD15="LA MITAD DE LOS CASOS",50%,IF(BD15="ALGUNOS CASOS",25%,IF(BD15="NUNCA",0%))))))</f>
        <v>1</v>
      </c>
      <c r="BF15" s="214"/>
      <c r="BG15" s="176"/>
      <c r="BH15" s="165" t="s">
        <v>241</v>
      </c>
      <c r="BI15" s="211" t="s">
        <v>164</v>
      </c>
      <c r="BJ15" s="212">
        <f>IF(BI15="","",IF(BI15="SIEMPRE",100%,IF(BI15="LA MAYORIA DE LOS CASOS",75%,IF(BI15="LA MITAD DE LOS CASOS",50%,IF(BI15="ALGUNOS CASOS",25%,IF(BI15="NUNCA",0%))))))</f>
        <v>1</v>
      </c>
    </row>
    <row r="16" spans="1:62" s="171" customFormat="1" ht="79.5" thickBot="1" x14ac:dyDescent="0.25">
      <c r="A16" s="221"/>
      <c r="B16" s="222"/>
      <c r="C16" s="170"/>
      <c r="D16" s="223"/>
      <c r="E16" s="170"/>
      <c r="F16" s="170"/>
      <c r="G16" s="169"/>
      <c r="H16" s="172"/>
      <c r="I16" s="169"/>
      <c r="J16" s="173"/>
      <c r="K16" s="172"/>
      <c r="L16" s="169" t="s">
        <v>277</v>
      </c>
      <c r="M16" s="151" t="s">
        <v>334</v>
      </c>
      <c r="N16" s="151"/>
      <c r="O16" s="163"/>
      <c r="P16" s="163"/>
      <c r="Q16" s="161"/>
      <c r="R16" s="161"/>
      <c r="S16" s="138"/>
      <c r="T16" s="138"/>
      <c r="U16" s="138"/>
      <c r="V16" s="138" t="s">
        <v>278</v>
      </c>
      <c r="W16" s="138" t="s">
        <v>126</v>
      </c>
      <c r="X16" s="138" t="s">
        <v>157</v>
      </c>
      <c r="Y16" s="139">
        <f>IF(X16="INSIGNIFICANTE",1,IF(X16="MENOR",5,IF(X16="MODERADO",10,IF(X16="MAYOR",20,IF(X16="CATASTROFICO",50,0)))))</f>
        <v>50</v>
      </c>
      <c r="Z16" s="138" t="s">
        <v>160</v>
      </c>
      <c r="AA16" s="139">
        <f>IF(Z16="MUY ALTO",14,IF(Z16="ALTO",10,IF(Z16="MEDIO",6,IF(Z16="BAJO",2,IF(Z16="INSIGNIFICANTE",1,0)))))</f>
        <v>2</v>
      </c>
      <c r="AB16" s="138" t="s">
        <v>162</v>
      </c>
      <c r="AC16" s="139">
        <f>IF(AB16="CONTINUA",5,IF(AB16="FRECUENTE",4,IF(AB16="OCASIONAL",3,IF(AB16="ESPORADICA",2,IF(AB16="NULA",1,0)))))</f>
        <v>4</v>
      </c>
      <c r="AD16" s="138" t="s">
        <v>153</v>
      </c>
      <c r="AE16" s="139">
        <f>+AA16*AC16</f>
        <v>8</v>
      </c>
      <c r="AF16" s="152" t="str">
        <f>IF(AG16&gt;=901,"MUY ALTO",IF(AG16&gt;=251,"ALTO",IF(AG16&gt;=81,"MEDIO",IF(AG16&gt;=31,"BAJO",IF(AG16&gt;=1,"INSIGNIFICANTE")))))</f>
        <v>ALTO</v>
      </c>
      <c r="AG16" s="202">
        <f>+Y16*AE16</f>
        <v>400</v>
      </c>
      <c r="AH16" s="138" t="s">
        <v>279</v>
      </c>
      <c r="AI16" s="203" t="s">
        <v>164</v>
      </c>
      <c r="AJ16" s="155">
        <f>IF(AI16="","",IF(AI16="SIEMPRE",100%,IF(AI16="LA MAYORIA DE LOS CASOS",75%,IF(AI16="LA MITAD DE LOS CASOS",50%,IF(AI16="ALGUNOS CASOS",25%,IF(AI16="NUNCA",0%))))))</f>
        <v>1</v>
      </c>
      <c r="AK16" s="174"/>
      <c r="AL16" s="163"/>
      <c r="AM16" s="163"/>
      <c r="AN16" s="163"/>
      <c r="AO16" s="161"/>
      <c r="AP16" s="161"/>
      <c r="AQ16" s="163"/>
      <c r="AR16" s="163"/>
      <c r="AS16" s="163"/>
      <c r="AT16" s="163"/>
      <c r="AU16" s="163"/>
      <c r="AV16" s="163"/>
      <c r="AW16" s="151"/>
      <c r="AX16" s="138"/>
      <c r="AY16" s="157" t="str">
        <f>IF(AF16="","",IF(AF16="MUY ALTO","TRIMESTRAL",IF(AF16="ALTO","SESMESTRAL","ANUAL")))</f>
        <v>SESMESTRAL</v>
      </c>
      <c r="AZ16" s="154" t="s">
        <v>164</v>
      </c>
      <c r="BA16" s="204">
        <f>IF(AZ16="","",IF(AZ16="SIEMPRE",100%,IF(AZ16="LA MAYORIA DE LOS CASOS",75%,IF(AZ16="LA MITAD DE LOS CASOS",50%,IF(AZ16="ALGUNOS CASOS",25%,IF(AZ16="NUNCA",0%))))))</f>
        <v>1</v>
      </c>
      <c r="BB16" s="138"/>
      <c r="BC16" s="138"/>
      <c r="BD16" s="154"/>
      <c r="BE16" s="155"/>
      <c r="BF16" s="158"/>
      <c r="BG16" s="138"/>
      <c r="BH16" s="138"/>
      <c r="BI16" s="154"/>
      <c r="BJ16" s="155"/>
    </row>
    <row r="17" spans="1:62" s="171" customFormat="1" ht="147.75" customHeight="1" thickBot="1" x14ac:dyDescent="0.25">
      <c r="A17" s="221" t="s">
        <v>233</v>
      </c>
      <c r="B17" s="222"/>
      <c r="C17" s="170"/>
      <c r="D17" s="223" t="s">
        <v>233</v>
      </c>
      <c r="E17" s="170"/>
      <c r="F17" s="170"/>
      <c r="G17" s="231" t="s">
        <v>287</v>
      </c>
      <c r="H17" s="240" t="s">
        <v>338</v>
      </c>
      <c r="I17" s="235" t="s">
        <v>234</v>
      </c>
      <c r="J17" s="241" t="s">
        <v>105</v>
      </c>
      <c r="K17" s="232" t="s">
        <v>339</v>
      </c>
      <c r="L17" s="231" t="s">
        <v>277</v>
      </c>
      <c r="M17" s="151" t="s">
        <v>336</v>
      </c>
      <c r="N17" s="151"/>
      <c r="O17" s="163"/>
      <c r="P17" s="163"/>
      <c r="Q17" s="161"/>
      <c r="R17" s="161"/>
      <c r="S17" s="138"/>
      <c r="T17" s="138"/>
      <c r="U17" s="138"/>
      <c r="V17" s="138" t="s">
        <v>278</v>
      </c>
      <c r="W17" s="138" t="s">
        <v>152</v>
      </c>
      <c r="X17" s="138" t="s">
        <v>157</v>
      </c>
      <c r="Y17" s="139">
        <f>IF(X17="INSIGNIFICANTE",1,IF(X17="MENOR",5,IF(X17="MODERADO",10,IF(X17="MAYOR",20,IF(X17="CATASTROFICO",50,0)))))</f>
        <v>50</v>
      </c>
      <c r="Z17" s="138" t="s">
        <v>160</v>
      </c>
      <c r="AA17" s="139">
        <f>IF(Z17="MUY ALTO",14,IF(Z17="ALTO",10,IF(Z17="MEDIO",6,IF(Z17="BAJO",2,IF(Z17="INSIGNIFICANTE",1,0)))))</f>
        <v>2</v>
      </c>
      <c r="AB17" s="138" t="s">
        <v>162</v>
      </c>
      <c r="AC17" s="139">
        <f>IF(AB17="CONTINUA",5,IF(AB17="FRECUENTE",4,IF(AB17="OCASIONAL",3,IF(AB17="ESPORADICA",2,IF(AB17="NULA",1,0)))))</f>
        <v>4</v>
      </c>
      <c r="AD17" s="138" t="s">
        <v>153</v>
      </c>
      <c r="AE17" s="139">
        <f>+AA17*AC17</f>
        <v>8</v>
      </c>
      <c r="AF17" s="152" t="str">
        <f>IF(AG17&gt;=901,"MUY ALTO",IF(AG17&gt;=251,"ALTO",IF(AG17&gt;=81,"MEDIO",IF(AG17&gt;=31,"BAJO",IF(AG17&gt;=1,"INSIGNIFICANTE")))))</f>
        <v>ALTO</v>
      </c>
      <c r="AG17" s="202">
        <f>+Y17*AE17</f>
        <v>400</v>
      </c>
      <c r="AH17" s="138" t="s">
        <v>337</v>
      </c>
      <c r="AI17" s="154" t="s">
        <v>164</v>
      </c>
      <c r="AJ17" s="155">
        <f>IF(AI17="","",IF(AI17="SIEMPRE",100%,IF(AI17="LA MAYORIA DE LOS CASOS",75%,IF(AI17="LA MITAD DE LOS CASOS",50%,IF(AI17="ALGUNOS CASOS",25%,IF(AI17="NUNCA",0%))))))</f>
        <v>1</v>
      </c>
      <c r="AK17" s="174"/>
      <c r="AL17" s="163"/>
      <c r="AM17" s="163" t="s">
        <v>233</v>
      </c>
      <c r="AN17" s="163"/>
      <c r="AO17" s="161"/>
      <c r="AP17" s="161"/>
      <c r="AQ17" s="163"/>
      <c r="AR17" s="163"/>
      <c r="AS17" s="163"/>
      <c r="AT17" s="163"/>
      <c r="AU17" s="163"/>
      <c r="AV17" s="163"/>
      <c r="AW17" s="151"/>
      <c r="AX17" s="138"/>
      <c r="AY17" s="157" t="str">
        <f>IF(AF17="","",IF(AF17="MUY ALTO","TRIMESTRAL",IF(AF17="ALTO","SESMESTRAL","ANUAL")))</f>
        <v>SESMESTRAL</v>
      </c>
      <c r="AZ17" s="154" t="s">
        <v>164</v>
      </c>
      <c r="BA17" s="204">
        <f>IF(AZ17="","",IF(AZ17="SIEMPRE",100%,IF(AZ17="LA MAYORIA DE LOS CASOS",75%,IF(AZ17="LA MITAD DE LOS CASOS",50%,IF(AZ17="ALGUNOS CASOS",25%,IF(AZ17="NUNCA",0%))))))</f>
        <v>1</v>
      </c>
      <c r="BB17" s="138"/>
      <c r="BC17" s="138"/>
      <c r="BD17" s="154"/>
      <c r="BE17" s="155"/>
      <c r="BF17" s="158"/>
      <c r="BG17" s="138"/>
      <c r="BH17" s="138"/>
      <c r="BI17" s="154"/>
      <c r="BJ17" s="155"/>
    </row>
    <row r="18" spans="1:62" s="159" customFormat="1" ht="69.75" customHeight="1" x14ac:dyDescent="0.2">
      <c r="A18" s="221" t="s">
        <v>233</v>
      </c>
      <c r="B18" s="222"/>
      <c r="C18" s="224"/>
      <c r="D18" s="196" t="s">
        <v>233</v>
      </c>
      <c r="E18" s="225"/>
      <c r="F18" s="225"/>
      <c r="G18" s="197" t="s">
        <v>340</v>
      </c>
      <c r="H18" s="433" t="s">
        <v>338</v>
      </c>
      <c r="I18" s="433" t="s">
        <v>234</v>
      </c>
      <c r="J18" s="433" t="s">
        <v>105</v>
      </c>
      <c r="K18" s="433" t="s">
        <v>344</v>
      </c>
      <c r="L18" s="433" t="s">
        <v>341</v>
      </c>
      <c r="M18" s="151" t="s">
        <v>342</v>
      </c>
      <c r="N18" s="151"/>
      <c r="O18" s="163"/>
      <c r="P18" s="163"/>
      <c r="Q18" s="161"/>
      <c r="R18" s="161"/>
      <c r="S18" s="138"/>
      <c r="T18" s="138"/>
      <c r="U18" s="138"/>
      <c r="V18" s="138">
        <v>14</v>
      </c>
      <c r="W18" s="138" t="s">
        <v>152</v>
      </c>
      <c r="X18" s="138" t="s">
        <v>157</v>
      </c>
      <c r="Y18" s="139">
        <f>IF(X18="INSIGNIFICANTE",1,IF(X18="MENOR",5,IF(X18="MODERADO",10,IF(X18="MAYOR",20,IF(X18="CATASTROFICO",50,0)))))</f>
        <v>50</v>
      </c>
      <c r="Z18" s="138" t="s">
        <v>160</v>
      </c>
      <c r="AA18" s="138">
        <f>IF(Z18="MUY ALTO",14,IF(Z18="ALTO",10,IF(Z18="MEDIO",6,IF(Z18="BAJO",2,IF(Z18="INSIGNIFICANTE",1,0)))))</f>
        <v>2</v>
      </c>
      <c r="AB18" s="138" t="s">
        <v>162</v>
      </c>
      <c r="AC18" s="138">
        <f>IF(AB18="CONTINUA",5,IF(AB18="FRECUENTE",4,IF(AB18="OCASIONAL",3,IF(AB18="ESPORADICA",2,IF(AB18="NULA",1,0)))))</f>
        <v>4</v>
      </c>
      <c r="AD18" s="138" t="str">
        <f>IF(AE18=0,"",IF(AE18&lt;=8,"INSIGNIFICANTE",IF(AE18&lt;=18,"BAJO",IF(AE18&lt;=30,"MEDIO",IF(AE18&lt;=50,"ALTO",IF(AE18&lt;=70,"MUY ALTO",0))))))</f>
        <v>INSIGNIFICANTE</v>
      </c>
      <c r="AE18" s="138">
        <f>+AA18*AC18</f>
        <v>8</v>
      </c>
      <c r="AF18" s="152" t="str">
        <f>IF(AG18&gt;=901,"MUY ALTO",IF(AG18&gt;=251,"ALTO",IF(AG18&gt;=81,"MEDIO",IF(AG18&gt;=31,"BAJO",IF(AG18&gt;=1,"INSIGNIFICANTE")))))</f>
        <v>ALTO</v>
      </c>
      <c r="AG18" s="153">
        <f>+Y18*AE18</f>
        <v>400</v>
      </c>
      <c r="AH18" s="138" t="s">
        <v>346</v>
      </c>
      <c r="AI18" s="154" t="s">
        <v>164</v>
      </c>
      <c r="AJ18" s="155">
        <f>IF(AI18="","",IF(AI18="SIEMPRE",100%,IF(AI18="LA MAYORIA DE LOS CASOS",75%,IF(AI18="LA MITAD DE LOS CASOS",50%,IF(AI18="ALGUNOS CASOS",25%,IF(AI18="NUNCA",0%))))))</f>
        <v>1</v>
      </c>
      <c r="AK18" s="308">
        <f>AVERAGE(AJ18:AJ20)</f>
        <v>1</v>
      </c>
      <c r="AL18" s="163"/>
      <c r="AM18" s="163"/>
      <c r="AN18" s="163"/>
      <c r="AO18" s="161"/>
      <c r="AP18" s="161"/>
      <c r="AQ18" s="163"/>
      <c r="AR18" s="163"/>
      <c r="AS18" s="163"/>
      <c r="AT18" s="163"/>
      <c r="AU18" s="163"/>
      <c r="AV18" s="163"/>
      <c r="AW18" s="151"/>
      <c r="AX18" s="138"/>
      <c r="AY18" s="157" t="str">
        <f>IF(AF18="","",IF(AF18="MUY ALTO","TRIMESTRAL",IF(AF18="ALTO","SESMESTRAL","ANUAL")))</f>
        <v>SESMESTRAL</v>
      </c>
      <c r="AZ18" s="154" t="s">
        <v>164</v>
      </c>
      <c r="BA18" s="155"/>
      <c r="BB18" s="138" t="s">
        <v>239</v>
      </c>
      <c r="BC18" s="138" t="s">
        <v>240</v>
      </c>
      <c r="BD18" s="154" t="s">
        <v>164</v>
      </c>
      <c r="BE18" s="155"/>
      <c r="BF18" s="158"/>
      <c r="BG18" s="138" t="s">
        <v>239</v>
      </c>
      <c r="BH18" s="138" t="s">
        <v>241</v>
      </c>
      <c r="BI18" s="154" t="s">
        <v>164</v>
      </c>
      <c r="BJ18" s="155"/>
    </row>
    <row r="19" spans="1:62" s="159" customFormat="1" ht="69.75" customHeight="1" x14ac:dyDescent="0.2">
      <c r="A19" s="221" t="s">
        <v>233</v>
      </c>
      <c r="B19" s="222"/>
      <c r="C19" s="226"/>
      <c r="D19" s="198" t="s">
        <v>233</v>
      </c>
      <c r="E19" s="227"/>
      <c r="F19" s="227"/>
      <c r="G19" s="199" t="s">
        <v>343</v>
      </c>
      <c r="H19" s="199" t="s">
        <v>338</v>
      </c>
      <c r="I19" s="199" t="s">
        <v>234</v>
      </c>
      <c r="J19" s="434" t="s">
        <v>105</v>
      </c>
      <c r="K19" s="199" t="s">
        <v>348</v>
      </c>
      <c r="L19" s="199" t="s">
        <v>277</v>
      </c>
      <c r="M19" s="151" t="s">
        <v>345</v>
      </c>
      <c r="N19" s="151"/>
      <c r="O19" s="163"/>
      <c r="P19" s="163"/>
      <c r="Q19" s="161"/>
      <c r="R19" s="161"/>
      <c r="S19" s="138"/>
      <c r="T19" s="138"/>
      <c r="U19" s="138"/>
      <c r="V19" s="138">
        <v>8</v>
      </c>
      <c r="W19" s="138" t="s">
        <v>126</v>
      </c>
      <c r="X19" s="138" t="s">
        <v>157</v>
      </c>
      <c r="Y19" s="138">
        <f t="shared" ref="Y19:Y68" si="15">IF(X19="INSIGNIFICANTE",1,IF(X19="MENOR",5,IF(X19="MODERADO",10,IF(X19="MAYOR",20,IF(X19="CATASTROFICO",50,0)))))</f>
        <v>50</v>
      </c>
      <c r="Z19" s="138" t="s">
        <v>160</v>
      </c>
      <c r="AA19" s="138">
        <f t="shared" ref="AA19:AA68" si="16">IF(Z19="MUY ALTO",14,IF(Z19="ALTO",10,IF(Z19="MEDIO",6,IF(Z19="BAJO",2,IF(Z19="INSIGNIFICANTE",1,0)))))</f>
        <v>2</v>
      </c>
      <c r="AB19" s="138" t="s">
        <v>162</v>
      </c>
      <c r="AC19" s="138">
        <f t="shared" ref="AC19:AC68" si="17">IF(AB19="CONTINUA",5,IF(AB19="FRECUENTE",4,IF(AB19="OCASIONAL",3,IF(AB19="ESPORADICA",2,IF(AB19="NULA",1,0)))))</f>
        <v>4</v>
      </c>
      <c r="AD19" s="138" t="str">
        <f t="shared" ref="AD19:AD68" si="18">IF(AE19=0,"",IF(AE19&lt;=8,"INSIGNIFICANTE",IF(AE19&lt;=18,"BAJO",IF(AE19&lt;=30,"MEDIO",IF(AE19&lt;=50,"ALTO",IF(AE19&lt;=70,"MUY ALTO",0))))))</f>
        <v>INSIGNIFICANTE</v>
      </c>
      <c r="AE19" s="138">
        <f t="shared" ref="AE19:AE68" si="19">+AA19*AC19</f>
        <v>8</v>
      </c>
      <c r="AF19" s="152" t="str">
        <f t="shared" ref="AF19:AF68" si="20">IF(AG19&gt;=901,"MUY ALTO",IF(AG19&gt;=251,"ALTO",IF(AG19&gt;=81,"MEDIO",IF(AG19&gt;=31,"BAJO",IF(AG19&gt;=1,"INSIGNIFICANTE")))))</f>
        <v>ALTO</v>
      </c>
      <c r="AG19" s="153">
        <f t="shared" ref="AG19:AG68" si="21">+Y19*AE19</f>
        <v>400</v>
      </c>
      <c r="AH19" s="138" t="s">
        <v>347</v>
      </c>
      <c r="AI19" s="154" t="s">
        <v>164</v>
      </c>
      <c r="AJ19" s="155">
        <f t="shared" ref="AJ19:AJ68" si="22">IF(AI19="","",IF(AI19="SIEMPRE",100%,IF(AI19="LA MAYORIA DE LOS CASOS",75%,IF(AI19="LA MITAD DE LOS CASOS",50%,IF(AI19="ALGUNOS CASOS",25%,IF(AI19="NUNCA",0%))))))</f>
        <v>1</v>
      </c>
      <c r="AK19" s="309"/>
      <c r="AL19" s="163"/>
      <c r="AM19" s="163"/>
      <c r="AN19" s="163"/>
      <c r="AO19" s="161"/>
      <c r="AP19" s="161"/>
      <c r="AQ19" s="163"/>
      <c r="AR19" s="163"/>
      <c r="AS19" s="163"/>
      <c r="AT19" s="163"/>
      <c r="AU19" s="163"/>
      <c r="AV19" s="163"/>
      <c r="AW19" s="151"/>
      <c r="AX19" s="138"/>
      <c r="AY19" s="157" t="str">
        <f t="shared" ref="AY19:AY68" si="23">IF(AF19="","",IF(AF19="MUY ALTO","TRIMESTRAL",IF(AF19="ALTO","SESMESTRAL","ANUAL")))</f>
        <v>SESMESTRAL</v>
      </c>
      <c r="AZ19" s="154"/>
      <c r="BA19" s="155"/>
      <c r="BB19" s="138"/>
      <c r="BC19" s="138"/>
      <c r="BD19" s="154"/>
      <c r="BE19" s="155"/>
      <c r="BF19" s="158"/>
      <c r="BG19" s="138"/>
      <c r="BH19" s="138"/>
      <c r="BI19" s="154"/>
      <c r="BJ19" s="155"/>
    </row>
    <row r="20" spans="1:62" s="159" customFormat="1" ht="69.75" customHeight="1" x14ac:dyDescent="0.2">
      <c r="A20" s="221" t="s">
        <v>233</v>
      </c>
      <c r="B20" s="222"/>
      <c r="C20" s="228"/>
      <c r="D20" s="201"/>
      <c r="E20" s="229" t="s">
        <v>233</v>
      </c>
      <c r="F20" s="229"/>
      <c r="G20" s="176" t="s">
        <v>349</v>
      </c>
      <c r="H20" s="176" t="s">
        <v>338</v>
      </c>
      <c r="I20" s="176" t="s">
        <v>234</v>
      </c>
      <c r="J20" s="176" t="s">
        <v>105</v>
      </c>
      <c r="K20" s="176" t="s">
        <v>351</v>
      </c>
      <c r="L20" s="176" t="s">
        <v>277</v>
      </c>
      <c r="M20" s="151" t="s">
        <v>350</v>
      </c>
      <c r="N20" s="151"/>
      <c r="O20" s="163"/>
      <c r="P20" s="163"/>
      <c r="Q20" s="161"/>
      <c r="R20" s="161"/>
      <c r="S20" s="138"/>
      <c r="T20" s="138"/>
      <c r="U20" s="138"/>
      <c r="V20" s="138">
        <v>14</v>
      </c>
      <c r="W20" s="138" t="s">
        <v>126</v>
      </c>
      <c r="X20" s="138" t="s">
        <v>157</v>
      </c>
      <c r="Y20" s="138">
        <f t="shared" si="15"/>
        <v>50</v>
      </c>
      <c r="Z20" s="138" t="s">
        <v>160</v>
      </c>
      <c r="AA20" s="138">
        <f t="shared" si="16"/>
        <v>2</v>
      </c>
      <c r="AB20" s="138" t="s">
        <v>195</v>
      </c>
      <c r="AC20" s="138">
        <f t="shared" si="17"/>
        <v>3</v>
      </c>
      <c r="AD20" s="138" t="str">
        <f t="shared" si="18"/>
        <v>INSIGNIFICANTE</v>
      </c>
      <c r="AE20" s="138">
        <f t="shared" si="19"/>
        <v>6</v>
      </c>
      <c r="AF20" s="152" t="str">
        <f t="shared" si="20"/>
        <v>ALTO</v>
      </c>
      <c r="AG20" s="153">
        <f t="shared" si="21"/>
        <v>300</v>
      </c>
      <c r="AH20" s="138" t="s">
        <v>353</v>
      </c>
      <c r="AI20" s="154" t="s">
        <v>164</v>
      </c>
      <c r="AJ20" s="155">
        <f t="shared" si="22"/>
        <v>1</v>
      </c>
      <c r="AK20" s="310"/>
      <c r="AL20" s="163"/>
      <c r="AM20" s="163"/>
      <c r="AN20" s="163"/>
      <c r="AO20" s="161"/>
      <c r="AP20" s="161"/>
      <c r="AQ20" s="163"/>
      <c r="AR20" s="163"/>
      <c r="AS20" s="163"/>
      <c r="AT20" s="163"/>
      <c r="AU20" s="163"/>
      <c r="AV20" s="163"/>
      <c r="AW20" s="151"/>
      <c r="AX20" s="138"/>
      <c r="AY20" s="157" t="str">
        <f t="shared" si="23"/>
        <v>SESMESTRAL</v>
      </c>
      <c r="AZ20" s="154"/>
      <c r="BA20" s="155"/>
      <c r="BB20" s="138"/>
      <c r="BC20" s="138"/>
      <c r="BD20" s="154"/>
      <c r="BE20" s="155"/>
      <c r="BF20" s="158"/>
      <c r="BG20" s="138"/>
      <c r="BH20" s="138"/>
      <c r="BI20" s="154"/>
      <c r="BJ20" s="155"/>
    </row>
    <row r="21" spans="1:62" s="159" customFormat="1" ht="69.75" customHeight="1" x14ac:dyDescent="0.2">
      <c r="A21" s="221" t="s">
        <v>233</v>
      </c>
      <c r="B21" s="222"/>
      <c r="C21" s="222"/>
      <c r="D21" s="162"/>
      <c r="E21" s="221" t="s">
        <v>233</v>
      </c>
      <c r="F21" s="221"/>
      <c r="G21" s="138" t="s">
        <v>354</v>
      </c>
      <c r="H21" s="138" t="s">
        <v>338</v>
      </c>
      <c r="I21" s="139" t="s">
        <v>234</v>
      </c>
      <c r="J21" s="138" t="s">
        <v>105</v>
      </c>
      <c r="K21" s="141" t="s">
        <v>352</v>
      </c>
      <c r="L21" s="138" t="s">
        <v>277</v>
      </c>
      <c r="M21" s="151" t="s">
        <v>350</v>
      </c>
      <c r="N21" s="151"/>
      <c r="O21" s="163"/>
      <c r="P21" s="163"/>
      <c r="Q21" s="161"/>
      <c r="R21" s="161"/>
      <c r="S21" s="138"/>
      <c r="T21" s="138"/>
      <c r="U21" s="138"/>
      <c r="V21" s="138"/>
      <c r="W21" s="138" t="s">
        <v>126</v>
      </c>
      <c r="X21" s="138" t="s">
        <v>157</v>
      </c>
      <c r="Y21" s="138">
        <f t="shared" si="15"/>
        <v>50</v>
      </c>
      <c r="Z21" s="138" t="s">
        <v>160</v>
      </c>
      <c r="AA21" s="138">
        <f t="shared" si="16"/>
        <v>2</v>
      </c>
      <c r="AB21" s="138" t="s">
        <v>195</v>
      </c>
      <c r="AC21" s="138">
        <f t="shared" si="17"/>
        <v>3</v>
      </c>
      <c r="AD21" s="138" t="str">
        <f t="shared" si="18"/>
        <v>INSIGNIFICANTE</v>
      </c>
      <c r="AE21" s="138">
        <f t="shared" si="19"/>
        <v>6</v>
      </c>
      <c r="AF21" s="152" t="str">
        <f t="shared" si="20"/>
        <v>ALTO</v>
      </c>
      <c r="AG21" s="153">
        <f t="shared" si="21"/>
        <v>300</v>
      </c>
      <c r="AH21" s="138" t="s">
        <v>353</v>
      </c>
      <c r="AI21" s="154" t="s">
        <v>164</v>
      </c>
      <c r="AJ21" s="155">
        <f t="shared" si="22"/>
        <v>1</v>
      </c>
      <c r="AK21" s="308">
        <f>AVERAGE(AJ21:AJ23)</f>
        <v>1</v>
      </c>
      <c r="AL21" s="163"/>
      <c r="AM21" s="163"/>
      <c r="AN21" s="163"/>
      <c r="AO21" s="161"/>
      <c r="AP21" s="161"/>
      <c r="AQ21" s="163"/>
      <c r="AR21" s="163"/>
      <c r="AS21" s="163"/>
      <c r="AT21" s="163"/>
      <c r="AU21" s="163"/>
      <c r="AV21" s="163"/>
      <c r="AW21" s="151"/>
      <c r="AX21" s="138"/>
      <c r="AY21" s="157" t="str">
        <f t="shared" si="23"/>
        <v>SESMESTRAL</v>
      </c>
      <c r="AZ21" s="154"/>
      <c r="BA21" s="155"/>
      <c r="BB21" s="138"/>
      <c r="BC21" s="138"/>
      <c r="BD21" s="154"/>
      <c r="BE21" s="155"/>
      <c r="BF21" s="158"/>
      <c r="BG21" s="138"/>
      <c r="BH21" s="138"/>
      <c r="BI21" s="154"/>
      <c r="BJ21" s="155"/>
    </row>
    <row r="22" spans="1:62" s="159" customFormat="1" ht="69.75" customHeight="1" x14ac:dyDescent="0.2">
      <c r="A22" s="221"/>
      <c r="B22" s="222"/>
      <c r="C22" s="222"/>
      <c r="D22" s="162"/>
      <c r="E22" s="221"/>
      <c r="F22" s="221"/>
      <c r="G22" s="137"/>
      <c r="H22" s="138"/>
      <c r="I22" s="139"/>
      <c r="J22" s="138"/>
      <c r="K22" s="140"/>
      <c r="L22" s="138"/>
      <c r="M22" s="151"/>
      <c r="N22" s="151"/>
      <c r="O22" s="163"/>
      <c r="P22" s="163"/>
      <c r="Q22" s="161"/>
      <c r="R22" s="161"/>
      <c r="S22" s="138"/>
      <c r="T22" s="138"/>
      <c r="U22" s="138"/>
      <c r="V22" s="138"/>
      <c r="W22" s="138"/>
      <c r="X22" s="138"/>
      <c r="Y22" s="138">
        <f t="shared" si="15"/>
        <v>0</v>
      </c>
      <c r="Z22" s="138"/>
      <c r="AA22" s="138">
        <f t="shared" si="16"/>
        <v>0</v>
      </c>
      <c r="AB22" s="138"/>
      <c r="AC22" s="138">
        <f t="shared" si="17"/>
        <v>0</v>
      </c>
      <c r="AD22" s="138" t="str">
        <f t="shared" si="18"/>
        <v/>
      </c>
      <c r="AE22" s="138">
        <f t="shared" si="19"/>
        <v>0</v>
      </c>
      <c r="AF22" s="152" t="b">
        <f t="shared" si="20"/>
        <v>0</v>
      </c>
      <c r="AG22" s="153">
        <f t="shared" si="21"/>
        <v>0</v>
      </c>
      <c r="AH22" s="138"/>
      <c r="AI22" s="154"/>
      <c r="AJ22" s="155" t="str">
        <f t="shared" si="22"/>
        <v/>
      </c>
      <c r="AK22" s="309"/>
      <c r="AL22" s="163"/>
      <c r="AM22" s="163"/>
      <c r="AN22" s="163"/>
      <c r="AO22" s="161"/>
      <c r="AP22" s="161"/>
      <c r="AQ22" s="163"/>
      <c r="AR22" s="163"/>
      <c r="AS22" s="163"/>
      <c r="AT22" s="163"/>
      <c r="AU22" s="163"/>
      <c r="AV22" s="163"/>
      <c r="AW22" s="151"/>
      <c r="AX22" s="138"/>
      <c r="AY22" s="157" t="str">
        <f t="shared" si="23"/>
        <v>ANUAL</v>
      </c>
      <c r="AZ22" s="154"/>
      <c r="BA22" s="155"/>
      <c r="BB22" s="138"/>
      <c r="BC22" s="138"/>
      <c r="BD22" s="154"/>
      <c r="BE22" s="155"/>
      <c r="BF22" s="158"/>
      <c r="BG22" s="138"/>
      <c r="BH22" s="138"/>
      <c r="BI22" s="154"/>
      <c r="BJ22" s="155"/>
    </row>
    <row r="23" spans="1:62" s="159" customFormat="1" ht="69.75" customHeight="1" x14ac:dyDescent="0.2">
      <c r="A23" s="221"/>
      <c r="B23" s="222"/>
      <c r="C23" s="222"/>
      <c r="D23" s="162"/>
      <c r="E23" s="221"/>
      <c r="F23" s="221"/>
      <c r="G23" s="137"/>
      <c r="H23" s="138"/>
      <c r="I23" s="139"/>
      <c r="J23" s="138"/>
      <c r="K23" s="140"/>
      <c r="L23" s="138"/>
      <c r="M23" s="151"/>
      <c r="N23" s="151"/>
      <c r="O23" s="163"/>
      <c r="P23" s="163"/>
      <c r="Q23" s="161"/>
      <c r="R23" s="161"/>
      <c r="S23" s="138"/>
      <c r="T23" s="138"/>
      <c r="U23" s="138"/>
      <c r="V23" s="138"/>
      <c r="W23" s="138"/>
      <c r="X23" s="138"/>
      <c r="Y23" s="138">
        <f t="shared" si="15"/>
        <v>0</v>
      </c>
      <c r="Z23" s="138"/>
      <c r="AA23" s="138">
        <f t="shared" si="16"/>
        <v>0</v>
      </c>
      <c r="AB23" s="138"/>
      <c r="AC23" s="138">
        <f t="shared" si="17"/>
        <v>0</v>
      </c>
      <c r="AD23" s="138" t="str">
        <f t="shared" si="18"/>
        <v/>
      </c>
      <c r="AE23" s="138">
        <f t="shared" si="19"/>
        <v>0</v>
      </c>
      <c r="AF23" s="152" t="b">
        <f t="shared" si="20"/>
        <v>0</v>
      </c>
      <c r="AG23" s="153">
        <f t="shared" si="21"/>
        <v>0</v>
      </c>
      <c r="AH23" s="138"/>
      <c r="AI23" s="154"/>
      <c r="AJ23" s="155" t="str">
        <f t="shared" si="22"/>
        <v/>
      </c>
      <c r="AK23" s="310"/>
      <c r="AL23" s="163"/>
      <c r="AM23" s="163"/>
      <c r="AN23" s="163"/>
      <c r="AO23" s="161"/>
      <c r="AP23" s="161"/>
      <c r="AQ23" s="163"/>
      <c r="AR23" s="163"/>
      <c r="AS23" s="163"/>
      <c r="AT23" s="163"/>
      <c r="AU23" s="163"/>
      <c r="AV23" s="163"/>
      <c r="AW23" s="151"/>
      <c r="AX23" s="138"/>
      <c r="AY23" s="157" t="str">
        <f t="shared" si="23"/>
        <v>ANUAL</v>
      </c>
      <c r="AZ23" s="154"/>
      <c r="BA23" s="155"/>
      <c r="BB23" s="138"/>
      <c r="BC23" s="138"/>
      <c r="BD23" s="154"/>
      <c r="BE23" s="155"/>
      <c r="BF23" s="158"/>
      <c r="BG23" s="138"/>
      <c r="BH23" s="138"/>
      <c r="BI23" s="154"/>
      <c r="BJ23" s="155"/>
    </row>
    <row r="24" spans="1:62" s="159" customFormat="1" ht="69.75" customHeight="1" x14ac:dyDescent="0.2">
      <c r="A24" s="221"/>
      <c r="B24" s="222"/>
      <c r="C24" s="222"/>
      <c r="D24" s="162"/>
      <c r="E24" s="221"/>
      <c r="F24" s="221"/>
      <c r="G24" s="137"/>
      <c r="H24" s="138"/>
      <c r="I24" s="139"/>
      <c r="J24" s="138"/>
      <c r="K24" s="140"/>
      <c r="L24" s="138"/>
      <c r="M24" s="151"/>
      <c r="N24" s="151"/>
      <c r="O24" s="163"/>
      <c r="P24" s="163"/>
      <c r="Q24" s="161"/>
      <c r="R24" s="161"/>
      <c r="S24" s="138"/>
      <c r="T24" s="138"/>
      <c r="U24" s="138"/>
      <c r="V24" s="138"/>
      <c r="W24" s="138"/>
      <c r="X24" s="138"/>
      <c r="Y24" s="138">
        <f t="shared" ref="Y24:Y32" si="24">IF(X24="INSIGNIFICANTE",1,IF(X24="MENOR",5,IF(X24="MODERADO",10,IF(X24="MAYOR",20,IF(X24="CATASTROFICO",50,0)))))</f>
        <v>0</v>
      </c>
      <c r="Z24" s="138"/>
      <c r="AA24" s="138">
        <f t="shared" ref="AA24:AA32" si="25">IF(Z24="MUY ALTO",14,IF(Z24="ALTO",10,IF(Z24="MEDIO",6,IF(Z24="BAJO",2,IF(Z24="INSIGNIFICANTE",1,0)))))</f>
        <v>0</v>
      </c>
      <c r="AB24" s="138"/>
      <c r="AC24" s="138">
        <f t="shared" ref="AC24:AC32" si="26">IF(AB24="CONTINUA",5,IF(AB24="FRECUENTE",4,IF(AB24="OCASIONAL",3,IF(AB24="ESPORADICA",2,IF(AB24="NULA",1,0)))))</f>
        <v>0</v>
      </c>
      <c r="AD24" s="138" t="str">
        <f t="shared" ref="AD24:AD38" si="27">IF(AE24=0,"",IF(AE24&lt;=8,"INSIGNIFICANTE",IF(AE24&lt;=18,"BAJO",IF(AE24&lt;=30,"MEDIO",IF(AE24&lt;=50,"ALTO",IF(AE24&lt;=70,"MUY ALTO",0))))))</f>
        <v/>
      </c>
      <c r="AE24" s="138">
        <f t="shared" ref="AE24:AE32" si="28">+AA24*AC24</f>
        <v>0</v>
      </c>
      <c r="AF24" s="152" t="b">
        <f t="shared" ref="AF24:AF32" si="29">IF(AG24&gt;=901,"MUY ALTO",IF(AG24&gt;=251,"ALTO",IF(AG24&gt;=81,"MEDIO",IF(AG24&gt;=31,"BAJO",IF(AG24&gt;=1,"INSIGNIFICANTE")))))</f>
        <v>0</v>
      </c>
      <c r="AG24" s="153">
        <f t="shared" ref="AG24:AG32" si="30">+Y24*AE24</f>
        <v>0</v>
      </c>
      <c r="AH24" s="138"/>
      <c r="AI24" s="154"/>
      <c r="AJ24" s="155" t="str">
        <f t="shared" ref="AJ24:AJ32" si="31">IF(AI24="","",IF(AI24="SIEMPRE",100%,IF(AI24="LA MAYORIA DE LOS CASOS",75%,IF(AI24="LA MITAD DE LOS CASOS",50%,IF(AI24="ALGUNOS CASOS",25%,IF(AI24="NUNCA",0%))))))</f>
        <v/>
      </c>
      <c r="AK24" s="308" t="e">
        <f>AVERAGE(AJ24:AJ26)</f>
        <v>#DIV/0!</v>
      </c>
      <c r="AL24" s="163"/>
      <c r="AM24" s="163"/>
      <c r="AN24" s="163"/>
      <c r="AO24" s="161"/>
      <c r="AP24" s="161"/>
      <c r="AQ24" s="163"/>
      <c r="AR24" s="163"/>
      <c r="AS24" s="163"/>
      <c r="AT24" s="163"/>
      <c r="AU24" s="163"/>
      <c r="AV24" s="163"/>
      <c r="AW24" s="151"/>
      <c r="AX24" s="138"/>
      <c r="AY24" s="157" t="str">
        <f t="shared" si="23"/>
        <v>ANUAL</v>
      </c>
      <c r="AZ24" s="154"/>
      <c r="BA24" s="155"/>
      <c r="BB24" s="138"/>
      <c r="BC24" s="138"/>
      <c r="BD24" s="154"/>
      <c r="BE24" s="155"/>
      <c r="BF24" s="158"/>
      <c r="BG24" s="138"/>
      <c r="BH24" s="138"/>
      <c r="BI24" s="154"/>
      <c r="BJ24" s="155"/>
    </row>
    <row r="25" spans="1:62" s="159" customFormat="1" ht="69.75" customHeight="1" x14ac:dyDescent="0.2">
      <c r="A25" s="221"/>
      <c r="B25" s="222"/>
      <c r="C25" s="222"/>
      <c r="D25" s="162"/>
      <c r="E25" s="221"/>
      <c r="F25" s="221"/>
      <c r="G25" s="137"/>
      <c r="H25" s="138"/>
      <c r="I25" s="139"/>
      <c r="J25" s="138"/>
      <c r="K25" s="140"/>
      <c r="L25" s="138"/>
      <c r="M25" s="151"/>
      <c r="N25" s="151"/>
      <c r="O25" s="163"/>
      <c r="P25" s="163"/>
      <c r="Q25" s="161"/>
      <c r="R25" s="161"/>
      <c r="S25" s="138"/>
      <c r="T25" s="138"/>
      <c r="U25" s="138"/>
      <c r="V25" s="138"/>
      <c r="W25" s="138"/>
      <c r="X25" s="138"/>
      <c r="Y25" s="138">
        <f t="shared" si="24"/>
        <v>0</v>
      </c>
      <c r="Z25" s="138"/>
      <c r="AA25" s="138">
        <f t="shared" si="25"/>
        <v>0</v>
      </c>
      <c r="AB25" s="138"/>
      <c r="AC25" s="138">
        <f t="shared" si="26"/>
        <v>0</v>
      </c>
      <c r="AD25" s="138" t="str">
        <f t="shared" si="27"/>
        <v/>
      </c>
      <c r="AE25" s="138">
        <f t="shared" si="28"/>
        <v>0</v>
      </c>
      <c r="AF25" s="152" t="b">
        <f t="shared" si="29"/>
        <v>0</v>
      </c>
      <c r="AG25" s="153">
        <f t="shared" si="30"/>
        <v>0</v>
      </c>
      <c r="AH25" s="138"/>
      <c r="AI25" s="154"/>
      <c r="AJ25" s="155" t="str">
        <f t="shared" si="31"/>
        <v/>
      </c>
      <c r="AK25" s="309"/>
      <c r="AL25" s="163"/>
      <c r="AM25" s="163"/>
      <c r="AN25" s="163"/>
      <c r="AO25" s="161"/>
      <c r="AP25" s="161"/>
      <c r="AQ25" s="163"/>
      <c r="AR25" s="163"/>
      <c r="AS25" s="163"/>
      <c r="AT25" s="163"/>
      <c r="AU25" s="163"/>
      <c r="AV25" s="163"/>
      <c r="AW25" s="151"/>
      <c r="AX25" s="138"/>
      <c r="AY25" s="157" t="str">
        <f t="shared" si="23"/>
        <v>ANUAL</v>
      </c>
      <c r="AZ25" s="154"/>
      <c r="BA25" s="155"/>
      <c r="BB25" s="138"/>
      <c r="BC25" s="138"/>
      <c r="BD25" s="154"/>
      <c r="BE25" s="155"/>
      <c r="BF25" s="158"/>
      <c r="BG25" s="138"/>
      <c r="BH25" s="138"/>
      <c r="BI25" s="154"/>
      <c r="BJ25" s="155"/>
    </row>
    <row r="26" spans="1:62" s="159" customFormat="1" ht="69.75" customHeight="1" x14ac:dyDescent="0.2">
      <c r="A26" s="221"/>
      <c r="B26" s="222"/>
      <c r="C26" s="222"/>
      <c r="D26" s="162"/>
      <c r="E26" s="221"/>
      <c r="F26" s="221"/>
      <c r="G26" s="137"/>
      <c r="H26" s="138"/>
      <c r="I26" s="139"/>
      <c r="J26" s="138"/>
      <c r="K26" s="140"/>
      <c r="L26" s="138"/>
      <c r="M26" s="151"/>
      <c r="N26" s="151"/>
      <c r="O26" s="163"/>
      <c r="P26" s="163"/>
      <c r="Q26" s="161"/>
      <c r="R26" s="161"/>
      <c r="S26" s="138"/>
      <c r="T26" s="138"/>
      <c r="U26" s="138"/>
      <c r="V26" s="138"/>
      <c r="W26" s="138"/>
      <c r="X26" s="138"/>
      <c r="Y26" s="138">
        <f t="shared" si="24"/>
        <v>0</v>
      </c>
      <c r="Z26" s="138"/>
      <c r="AA26" s="138">
        <f t="shared" si="25"/>
        <v>0</v>
      </c>
      <c r="AB26" s="138"/>
      <c r="AC26" s="138">
        <f t="shared" si="26"/>
        <v>0</v>
      </c>
      <c r="AD26" s="138" t="str">
        <f t="shared" si="27"/>
        <v/>
      </c>
      <c r="AE26" s="138">
        <f t="shared" si="28"/>
        <v>0</v>
      </c>
      <c r="AF26" s="152" t="b">
        <f t="shared" si="29"/>
        <v>0</v>
      </c>
      <c r="AG26" s="153">
        <f t="shared" si="30"/>
        <v>0</v>
      </c>
      <c r="AH26" s="138"/>
      <c r="AI26" s="154"/>
      <c r="AJ26" s="155" t="str">
        <f t="shared" si="31"/>
        <v/>
      </c>
      <c r="AK26" s="310"/>
      <c r="AL26" s="163"/>
      <c r="AM26" s="163"/>
      <c r="AN26" s="163"/>
      <c r="AO26" s="161"/>
      <c r="AP26" s="161"/>
      <c r="AQ26" s="163"/>
      <c r="AR26" s="163"/>
      <c r="AS26" s="163"/>
      <c r="AT26" s="163"/>
      <c r="AU26" s="163"/>
      <c r="AV26" s="163"/>
      <c r="AW26" s="151"/>
      <c r="AX26" s="138"/>
      <c r="AY26" s="157" t="str">
        <f t="shared" si="23"/>
        <v>ANUAL</v>
      </c>
      <c r="AZ26" s="154"/>
      <c r="BA26" s="155"/>
      <c r="BB26" s="138"/>
      <c r="BC26" s="138"/>
      <c r="BD26" s="154"/>
      <c r="BE26" s="155"/>
      <c r="BF26" s="158"/>
      <c r="BG26" s="138"/>
      <c r="BH26" s="138"/>
      <c r="BI26" s="154"/>
      <c r="BJ26" s="155"/>
    </row>
    <row r="27" spans="1:62" s="159" customFormat="1" ht="69.75" customHeight="1" x14ac:dyDescent="0.2">
      <c r="A27" s="221"/>
      <c r="B27" s="222"/>
      <c r="C27" s="222"/>
      <c r="D27" s="162"/>
      <c r="E27" s="221"/>
      <c r="F27" s="221"/>
      <c r="G27" s="137"/>
      <c r="H27" s="138"/>
      <c r="I27" s="139"/>
      <c r="J27" s="138"/>
      <c r="K27" s="140"/>
      <c r="L27" s="138"/>
      <c r="M27" s="151"/>
      <c r="N27" s="151"/>
      <c r="O27" s="163"/>
      <c r="P27" s="163"/>
      <c r="Q27" s="161"/>
      <c r="R27" s="161"/>
      <c r="S27" s="138"/>
      <c r="T27" s="138"/>
      <c r="U27" s="138"/>
      <c r="V27" s="138"/>
      <c r="W27" s="138"/>
      <c r="X27" s="138"/>
      <c r="Y27" s="138">
        <f t="shared" si="24"/>
        <v>0</v>
      </c>
      <c r="Z27" s="138"/>
      <c r="AA27" s="138">
        <f t="shared" si="25"/>
        <v>0</v>
      </c>
      <c r="AB27" s="138"/>
      <c r="AC27" s="138">
        <f t="shared" si="26"/>
        <v>0</v>
      </c>
      <c r="AD27" s="138" t="str">
        <f t="shared" si="27"/>
        <v/>
      </c>
      <c r="AE27" s="138">
        <f t="shared" si="28"/>
        <v>0</v>
      </c>
      <c r="AF27" s="152" t="b">
        <f t="shared" si="29"/>
        <v>0</v>
      </c>
      <c r="AG27" s="153">
        <f t="shared" si="30"/>
        <v>0</v>
      </c>
      <c r="AH27" s="138"/>
      <c r="AI27" s="154"/>
      <c r="AJ27" s="155" t="str">
        <f t="shared" si="31"/>
        <v/>
      </c>
      <c r="AK27" s="308" t="e">
        <f>AVERAGE(AJ27:AJ29)</f>
        <v>#DIV/0!</v>
      </c>
      <c r="AL27" s="163"/>
      <c r="AM27" s="163"/>
      <c r="AN27" s="163"/>
      <c r="AO27" s="161"/>
      <c r="AP27" s="161"/>
      <c r="AQ27" s="163"/>
      <c r="AR27" s="163"/>
      <c r="AS27" s="163"/>
      <c r="AT27" s="163"/>
      <c r="AU27" s="163"/>
      <c r="AV27" s="163"/>
      <c r="AW27" s="151"/>
      <c r="AX27" s="138"/>
      <c r="AY27" s="157" t="str">
        <f t="shared" si="23"/>
        <v>ANUAL</v>
      </c>
      <c r="AZ27" s="154"/>
      <c r="BA27" s="155"/>
      <c r="BB27" s="138"/>
      <c r="BC27" s="138"/>
      <c r="BD27" s="154"/>
      <c r="BE27" s="155"/>
      <c r="BF27" s="158"/>
      <c r="BG27" s="138"/>
      <c r="BH27" s="138"/>
      <c r="BI27" s="154"/>
      <c r="BJ27" s="155"/>
    </row>
    <row r="28" spans="1:62" s="159" customFormat="1" ht="69.75" customHeight="1" x14ac:dyDescent="0.2">
      <c r="A28" s="221"/>
      <c r="B28" s="222"/>
      <c r="C28" s="222"/>
      <c r="D28" s="162"/>
      <c r="E28" s="221"/>
      <c r="F28" s="221"/>
      <c r="G28" s="137"/>
      <c r="H28" s="138"/>
      <c r="I28" s="139"/>
      <c r="J28" s="138"/>
      <c r="K28" s="140"/>
      <c r="L28" s="138"/>
      <c r="M28" s="151"/>
      <c r="N28" s="151"/>
      <c r="O28" s="163"/>
      <c r="P28" s="163"/>
      <c r="Q28" s="161"/>
      <c r="R28" s="161"/>
      <c r="S28" s="138"/>
      <c r="T28" s="138"/>
      <c r="U28" s="138"/>
      <c r="V28" s="138"/>
      <c r="W28" s="138"/>
      <c r="X28" s="138"/>
      <c r="Y28" s="138">
        <f t="shared" si="24"/>
        <v>0</v>
      </c>
      <c r="Z28" s="138"/>
      <c r="AA28" s="138">
        <f t="shared" si="25"/>
        <v>0</v>
      </c>
      <c r="AB28" s="138"/>
      <c r="AC28" s="138">
        <f t="shared" si="26"/>
        <v>0</v>
      </c>
      <c r="AD28" s="138" t="str">
        <f t="shared" si="27"/>
        <v/>
      </c>
      <c r="AE28" s="138">
        <f t="shared" si="28"/>
        <v>0</v>
      </c>
      <c r="AF28" s="152" t="b">
        <f t="shared" si="29"/>
        <v>0</v>
      </c>
      <c r="AG28" s="153">
        <f t="shared" si="30"/>
        <v>0</v>
      </c>
      <c r="AH28" s="138"/>
      <c r="AI28" s="154"/>
      <c r="AJ28" s="155" t="str">
        <f t="shared" si="31"/>
        <v/>
      </c>
      <c r="AK28" s="309"/>
      <c r="AL28" s="163"/>
      <c r="AM28" s="163"/>
      <c r="AN28" s="163"/>
      <c r="AO28" s="161"/>
      <c r="AP28" s="161"/>
      <c r="AQ28" s="163"/>
      <c r="AR28" s="163"/>
      <c r="AS28" s="163"/>
      <c r="AT28" s="163"/>
      <c r="AU28" s="163"/>
      <c r="AV28" s="163"/>
      <c r="AW28" s="151"/>
      <c r="AX28" s="138"/>
      <c r="AY28" s="157" t="str">
        <f t="shared" si="23"/>
        <v>ANUAL</v>
      </c>
      <c r="AZ28" s="154"/>
      <c r="BA28" s="155"/>
      <c r="BB28" s="138"/>
      <c r="BC28" s="138"/>
      <c r="BD28" s="154"/>
      <c r="BE28" s="155"/>
      <c r="BF28" s="158"/>
      <c r="BG28" s="138"/>
      <c r="BH28" s="138"/>
      <c r="BI28" s="154"/>
      <c r="BJ28" s="155"/>
    </row>
    <row r="29" spans="1:62" s="159" customFormat="1" ht="69.75" customHeight="1" x14ac:dyDescent="0.2">
      <c r="A29" s="221"/>
      <c r="B29" s="222"/>
      <c r="C29" s="222"/>
      <c r="D29" s="162"/>
      <c r="E29" s="221"/>
      <c r="F29" s="221"/>
      <c r="G29" s="137"/>
      <c r="H29" s="138"/>
      <c r="I29" s="139"/>
      <c r="J29" s="138"/>
      <c r="K29" s="140"/>
      <c r="L29" s="138"/>
      <c r="M29" s="151"/>
      <c r="N29" s="151"/>
      <c r="O29" s="163"/>
      <c r="P29" s="163"/>
      <c r="Q29" s="161"/>
      <c r="R29" s="161"/>
      <c r="S29" s="138"/>
      <c r="T29" s="138"/>
      <c r="U29" s="138"/>
      <c r="V29" s="138"/>
      <c r="W29" s="138"/>
      <c r="X29" s="138"/>
      <c r="Y29" s="138">
        <f t="shared" si="24"/>
        <v>0</v>
      </c>
      <c r="Z29" s="138"/>
      <c r="AA29" s="138">
        <f t="shared" si="25"/>
        <v>0</v>
      </c>
      <c r="AB29" s="138"/>
      <c r="AC29" s="138">
        <f t="shared" si="26"/>
        <v>0</v>
      </c>
      <c r="AD29" s="138" t="str">
        <f t="shared" si="27"/>
        <v/>
      </c>
      <c r="AE29" s="138">
        <f t="shared" si="28"/>
        <v>0</v>
      </c>
      <c r="AF29" s="152" t="b">
        <f t="shared" si="29"/>
        <v>0</v>
      </c>
      <c r="AG29" s="153">
        <f t="shared" si="30"/>
        <v>0</v>
      </c>
      <c r="AH29" s="138"/>
      <c r="AI29" s="154"/>
      <c r="AJ29" s="155" t="str">
        <f t="shared" si="31"/>
        <v/>
      </c>
      <c r="AK29" s="310"/>
      <c r="AL29" s="163"/>
      <c r="AM29" s="163"/>
      <c r="AN29" s="163"/>
      <c r="AO29" s="161"/>
      <c r="AP29" s="161"/>
      <c r="AQ29" s="163"/>
      <c r="AR29" s="163"/>
      <c r="AS29" s="163"/>
      <c r="AT29" s="163"/>
      <c r="AU29" s="163"/>
      <c r="AV29" s="163"/>
      <c r="AW29" s="151"/>
      <c r="AX29" s="138"/>
      <c r="AY29" s="157" t="str">
        <f t="shared" si="23"/>
        <v>ANUAL</v>
      </c>
      <c r="AZ29" s="154"/>
      <c r="BA29" s="155"/>
      <c r="BB29" s="138"/>
      <c r="BC29" s="138"/>
      <c r="BD29" s="154"/>
      <c r="BE29" s="155"/>
      <c r="BF29" s="158"/>
      <c r="BG29" s="138"/>
      <c r="BH29" s="138"/>
      <c r="BI29" s="154"/>
      <c r="BJ29" s="155"/>
    </row>
    <row r="30" spans="1:62" s="159" customFormat="1" ht="69.75" customHeight="1" x14ac:dyDescent="0.2">
      <c r="A30" s="221"/>
      <c r="B30" s="222"/>
      <c r="C30" s="222"/>
      <c r="D30" s="162"/>
      <c r="E30" s="221"/>
      <c r="F30" s="221"/>
      <c r="G30" s="137"/>
      <c r="H30" s="138"/>
      <c r="I30" s="139"/>
      <c r="J30" s="138"/>
      <c r="K30" s="140"/>
      <c r="L30" s="138"/>
      <c r="M30" s="151"/>
      <c r="N30" s="151"/>
      <c r="O30" s="163"/>
      <c r="P30" s="163"/>
      <c r="Q30" s="161"/>
      <c r="R30" s="161"/>
      <c r="S30" s="138"/>
      <c r="T30" s="138"/>
      <c r="U30" s="138"/>
      <c r="V30" s="138"/>
      <c r="W30" s="138"/>
      <c r="X30" s="138"/>
      <c r="Y30" s="138">
        <f t="shared" si="24"/>
        <v>0</v>
      </c>
      <c r="Z30" s="138"/>
      <c r="AA30" s="138">
        <f t="shared" si="25"/>
        <v>0</v>
      </c>
      <c r="AB30" s="138"/>
      <c r="AC30" s="138">
        <f t="shared" si="26"/>
        <v>0</v>
      </c>
      <c r="AD30" s="138" t="str">
        <f t="shared" si="27"/>
        <v/>
      </c>
      <c r="AE30" s="138">
        <f t="shared" si="28"/>
        <v>0</v>
      </c>
      <c r="AF30" s="152" t="b">
        <f t="shared" si="29"/>
        <v>0</v>
      </c>
      <c r="AG30" s="153">
        <f t="shared" si="30"/>
        <v>0</v>
      </c>
      <c r="AH30" s="138"/>
      <c r="AI30" s="154"/>
      <c r="AJ30" s="155" t="str">
        <f t="shared" si="31"/>
        <v/>
      </c>
      <c r="AK30" s="308" t="e">
        <f>AVERAGE(AJ30:AJ32)</f>
        <v>#DIV/0!</v>
      </c>
      <c r="AL30" s="163"/>
      <c r="AM30" s="163"/>
      <c r="AN30" s="163"/>
      <c r="AO30" s="161"/>
      <c r="AP30" s="161"/>
      <c r="AQ30" s="163"/>
      <c r="AR30" s="163"/>
      <c r="AS30" s="163"/>
      <c r="AT30" s="163"/>
      <c r="AU30" s="163"/>
      <c r="AV30" s="163"/>
      <c r="AW30" s="151"/>
      <c r="AX30" s="138"/>
      <c r="AY30" s="157" t="str">
        <f t="shared" si="23"/>
        <v>ANUAL</v>
      </c>
      <c r="AZ30" s="154"/>
      <c r="BA30" s="155"/>
      <c r="BB30" s="138"/>
      <c r="BC30" s="138"/>
      <c r="BD30" s="154"/>
      <c r="BE30" s="155"/>
      <c r="BF30" s="158"/>
      <c r="BG30" s="138"/>
      <c r="BH30" s="138"/>
      <c r="BI30" s="154"/>
      <c r="BJ30" s="155"/>
    </row>
    <row r="31" spans="1:62" s="159" customFormat="1" ht="69.75" customHeight="1" x14ac:dyDescent="0.2">
      <c r="A31" s="221"/>
      <c r="B31" s="222"/>
      <c r="C31" s="222"/>
      <c r="D31" s="162"/>
      <c r="E31" s="221"/>
      <c r="F31" s="221"/>
      <c r="G31" s="137"/>
      <c r="H31" s="138"/>
      <c r="I31" s="139"/>
      <c r="J31" s="138"/>
      <c r="K31" s="140"/>
      <c r="L31" s="138"/>
      <c r="M31" s="151"/>
      <c r="N31" s="151"/>
      <c r="O31" s="163"/>
      <c r="P31" s="163"/>
      <c r="Q31" s="161"/>
      <c r="R31" s="161"/>
      <c r="S31" s="138"/>
      <c r="T31" s="138"/>
      <c r="U31" s="138"/>
      <c r="V31" s="138"/>
      <c r="W31" s="138"/>
      <c r="X31" s="138"/>
      <c r="Y31" s="138">
        <f t="shared" si="24"/>
        <v>0</v>
      </c>
      <c r="Z31" s="138"/>
      <c r="AA31" s="138">
        <f t="shared" si="25"/>
        <v>0</v>
      </c>
      <c r="AB31" s="138"/>
      <c r="AC31" s="138">
        <f t="shared" si="26"/>
        <v>0</v>
      </c>
      <c r="AD31" s="138" t="str">
        <f t="shared" si="27"/>
        <v/>
      </c>
      <c r="AE31" s="138">
        <f t="shared" si="28"/>
        <v>0</v>
      </c>
      <c r="AF31" s="152" t="b">
        <f t="shared" si="29"/>
        <v>0</v>
      </c>
      <c r="AG31" s="153">
        <f t="shared" si="30"/>
        <v>0</v>
      </c>
      <c r="AH31" s="138"/>
      <c r="AI31" s="154"/>
      <c r="AJ31" s="155" t="str">
        <f t="shared" si="31"/>
        <v/>
      </c>
      <c r="AK31" s="309"/>
      <c r="AL31" s="163"/>
      <c r="AM31" s="163"/>
      <c r="AN31" s="163"/>
      <c r="AO31" s="161"/>
      <c r="AP31" s="161"/>
      <c r="AQ31" s="163"/>
      <c r="AR31" s="163"/>
      <c r="AS31" s="163"/>
      <c r="AT31" s="163"/>
      <c r="AU31" s="163"/>
      <c r="AV31" s="163"/>
      <c r="AW31" s="151"/>
      <c r="AX31" s="138"/>
      <c r="AY31" s="157" t="str">
        <f t="shared" si="23"/>
        <v>ANUAL</v>
      </c>
      <c r="AZ31" s="154"/>
      <c r="BA31" s="155"/>
      <c r="BB31" s="138"/>
      <c r="BC31" s="138"/>
      <c r="BD31" s="154"/>
      <c r="BE31" s="155"/>
      <c r="BF31" s="158"/>
      <c r="BG31" s="138"/>
      <c r="BH31" s="138"/>
      <c r="BI31" s="154"/>
      <c r="BJ31" s="155"/>
    </row>
    <row r="32" spans="1:62" s="159" customFormat="1" ht="69.75" customHeight="1" x14ac:dyDescent="0.2">
      <c r="A32" s="221"/>
      <c r="B32" s="222"/>
      <c r="C32" s="222"/>
      <c r="D32" s="162"/>
      <c r="E32" s="221"/>
      <c r="F32" s="221"/>
      <c r="G32" s="137"/>
      <c r="H32" s="138"/>
      <c r="I32" s="139"/>
      <c r="J32" s="138"/>
      <c r="K32" s="140"/>
      <c r="L32" s="138"/>
      <c r="M32" s="151"/>
      <c r="N32" s="151"/>
      <c r="O32" s="163"/>
      <c r="P32" s="163"/>
      <c r="Q32" s="161"/>
      <c r="R32" s="161"/>
      <c r="S32" s="138"/>
      <c r="T32" s="138"/>
      <c r="U32" s="138"/>
      <c r="V32" s="138"/>
      <c r="W32" s="138"/>
      <c r="X32" s="138"/>
      <c r="Y32" s="138">
        <f t="shared" si="24"/>
        <v>0</v>
      </c>
      <c r="Z32" s="138"/>
      <c r="AA32" s="138">
        <f t="shared" si="25"/>
        <v>0</v>
      </c>
      <c r="AB32" s="138"/>
      <c r="AC32" s="138">
        <f t="shared" si="26"/>
        <v>0</v>
      </c>
      <c r="AD32" s="138" t="str">
        <f t="shared" si="27"/>
        <v/>
      </c>
      <c r="AE32" s="138">
        <f t="shared" si="28"/>
        <v>0</v>
      </c>
      <c r="AF32" s="152" t="b">
        <f t="shared" si="29"/>
        <v>0</v>
      </c>
      <c r="AG32" s="153">
        <f t="shared" si="30"/>
        <v>0</v>
      </c>
      <c r="AH32" s="138"/>
      <c r="AI32" s="154"/>
      <c r="AJ32" s="155" t="str">
        <f t="shared" si="31"/>
        <v/>
      </c>
      <c r="AK32" s="310"/>
      <c r="AL32" s="163"/>
      <c r="AM32" s="163"/>
      <c r="AN32" s="163"/>
      <c r="AO32" s="161"/>
      <c r="AP32" s="161"/>
      <c r="AQ32" s="163"/>
      <c r="AR32" s="163"/>
      <c r="AS32" s="163"/>
      <c r="AT32" s="163"/>
      <c r="AU32" s="163"/>
      <c r="AV32" s="163"/>
      <c r="AW32" s="151"/>
      <c r="AX32" s="138"/>
      <c r="AY32" s="157" t="str">
        <f t="shared" si="23"/>
        <v>ANUAL</v>
      </c>
      <c r="AZ32" s="154"/>
      <c r="BA32" s="155"/>
      <c r="BB32" s="138"/>
      <c r="BC32" s="138"/>
      <c r="BD32" s="154"/>
      <c r="BE32" s="155"/>
      <c r="BF32" s="158"/>
      <c r="BG32" s="138"/>
      <c r="BH32" s="138"/>
      <c r="BI32" s="154"/>
      <c r="BJ32" s="155"/>
    </row>
    <row r="33" spans="1:62" s="159" customFormat="1" ht="69.75" customHeight="1" x14ac:dyDescent="0.2">
      <c r="A33" s="221"/>
      <c r="B33" s="222"/>
      <c r="C33" s="222"/>
      <c r="D33" s="162"/>
      <c r="E33" s="221"/>
      <c r="F33" s="221"/>
      <c r="G33" s="137"/>
      <c r="H33" s="138"/>
      <c r="I33" s="139"/>
      <c r="J33" s="138"/>
      <c r="K33" s="140"/>
      <c r="L33" s="138"/>
      <c r="M33" s="151"/>
      <c r="N33" s="151"/>
      <c r="O33" s="163"/>
      <c r="P33" s="163"/>
      <c r="Q33" s="161"/>
      <c r="R33" s="161"/>
      <c r="S33" s="138"/>
      <c r="T33" s="138"/>
      <c r="U33" s="138"/>
      <c r="V33" s="138"/>
      <c r="W33" s="138"/>
      <c r="X33" s="138"/>
      <c r="Y33" s="138">
        <f>IF(X33="INSIGNIFICANTE",1,IF(X33="MENOR",5,IF(X33="MODERADO",10,IF(X33="MAYOR",20,IF(X33="CATASTROFICO",50,0)))))</f>
        <v>0</v>
      </c>
      <c r="Z33" s="138"/>
      <c r="AA33" s="138">
        <f>IF(Z33="MUY ALTO",14,IF(Z33="ALTO",10,IF(Z33="MEDIO",6,IF(Z33="BAJO",2,IF(Z33="INSIGNIFICANTE",1,0)))))</f>
        <v>0</v>
      </c>
      <c r="AB33" s="138"/>
      <c r="AC33" s="138">
        <f>IF(AB33="CONTINUA",5,IF(AB33="FRECUENTE",4,IF(AB33="OCASIONAL",3,IF(AB33="ESPORADICA",2,IF(AB33="NULA",1,0)))))</f>
        <v>0</v>
      </c>
      <c r="AD33" s="138" t="str">
        <f t="shared" si="27"/>
        <v/>
      </c>
      <c r="AE33" s="138">
        <f>+AA33*AC33</f>
        <v>0</v>
      </c>
      <c r="AF33" s="152" t="b">
        <f>IF(AG33&gt;=901,"MUY ALTO",IF(AG33&gt;=251,"ALTO",IF(AG33&gt;=81,"MEDIO",IF(AG33&gt;=31,"BAJO",IF(AG33&gt;=1,"INSIGNIFICANTE")))))</f>
        <v>0</v>
      </c>
      <c r="AG33" s="153">
        <f>+Y33*AE33</f>
        <v>0</v>
      </c>
      <c r="AH33" s="138"/>
      <c r="AI33" s="154"/>
      <c r="AJ33" s="155" t="str">
        <f>IF(AI33="","",IF(AI33="SIEMPRE",100%,IF(AI33="LA MAYORIA DE LOS CASOS",75%,IF(AI33="LA MITAD DE LOS CASOS",50%,IF(AI33="ALGUNOS CASOS",25%,IF(AI33="NUNCA",0%))))))</f>
        <v/>
      </c>
      <c r="AK33" s="308" t="e">
        <f>AVERAGE(AJ33:AJ35)</f>
        <v>#DIV/0!</v>
      </c>
      <c r="AL33" s="163"/>
      <c r="AM33" s="163"/>
      <c r="AN33" s="163"/>
      <c r="AO33" s="161"/>
      <c r="AP33" s="161"/>
      <c r="AQ33" s="163"/>
      <c r="AR33" s="163"/>
      <c r="AS33" s="163"/>
      <c r="AT33" s="163"/>
      <c r="AU33" s="163"/>
      <c r="AV33" s="163"/>
      <c r="AW33" s="151"/>
      <c r="AX33" s="138"/>
      <c r="AY33" s="157" t="str">
        <f t="shared" si="23"/>
        <v>ANUAL</v>
      </c>
      <c r="AZ33" s="154"/>
      <c r="BA33" s="155"/>
      <c r="BB33" s="138"/>
      <c r="BC33" s="138"/>
      <c r="BD33" s="154"/>
      <c r="BE33" s="155"/>
      <c r="BF33" s="158"/>
      <c r="BG33" s="138"/>
      <c r="BH33" s="138"/>
      <c r="BI33" s="154"/>
      <c r="BJ33" s="155"/>
    </row>
    <row r="34" spans="1:62" s="159" customFormat="1" ht="69.75" customHeight="1" x14ac:dyDescent="0.2">
      <c r="A34" s="221"/>
      <c r="B34" s="222"/>
      <c r="C34" s="222"/>
      <c r="D34" s="162"/>
      <c r="E34" s="221"/>
      <c r="F34" s="221"/>
      <c r="G34" s="137"/>
      <c r="H34" s="138"/>
      <c r="I34" s="139"/>
      <c r="J34" s="138"/>
      <c r="K34" s="140"/>
      <c r="L34" s="138"/>
      <c r="M34" s="151"/>
      <c r="N34" s="151"/>
      <c r="O34" s="163"/>
      <c r="P34" s="163"/>
      <c r="Q34" s="161"/>
      <c r="R34" s="161"/>
      <c r="S34" s="138"/>
      <c r="T34" s="138"/>
      <c r="U34" s="138"/>
      <c r="V34" s="138"/>
      <c r="W34" s="138"/>
      <c r="X34" s="138"/>
      <c r="Y34" s="138">
        <f t="shared" ref="Y34:Y47" si="32">IF(X34="INSIGNIFICANTE",1,IF(X34="MENOR",5,IF(X34="MODERADO",10,IF(X34="MAYOR",20,IF(X34="CATASTROFICO",50,0)))))</f>
        <v>0</v>
      </c>
      <c r="Z34" s="138"/>
      <c r="AA34" s="138">
        <f t="shared" ref="AA34:AA47" si="33">IF(Z34="MUY ALTO",14,IF(Z34="ALTO",10,IF(Z34="MEDIO",6,IF(Z34="BAJO",2,IF(Z34="INSIGNIFICANTE",1,0)))))</f>
        <v>0</v>
      </c>
      <c r="AB34" s="138"/>
      <c r="AC34" s="138">
        <f t="shared" ref="AC34:AC47" si="34">IF(AB34="CONTINUA",5,IF(AB34="FRECUENTE",4,IF(AB34="OCASIONAL",3,IF(AB34="ESPORADICA",2,IF(AB34="NULA",1,0)))))</f>
        <v>0</v>
      </c>
      <c r="AD34" s="138" t="str">
        <f t="shared" si="27"/>
        <v/>
      </c>
      <c r="AE34" s="138">
        <f t="shared" ref="AE34:AE47" si="35">+AA34*AC34</f>
        <v>0</v>
      </c>
      <c r="AF34" s="152" t="b">
        <f t="shared" ref="AF34:AF47" si="36">IF(AG34&gt;=901,"MUY ALTO",IF(AG34&gt;=251,"ALTO",IF(AG34&gt;=81,"MEDIO",IF(AG34&gt;=31,"BAJO",IF(AG34&gt;=1,"INSIGNIFICANTE")))))</f>
        <v>0</v>
      </c>
      <c r="AG34" s="153">
        <f t="shared" ref="AG34:AG47" si="37">+Y34*AE34</f>
        <v>0</v>
      </c>
      <c r="AH34" s="138"/>
      <c r="AI34" s="154"/>
      <c r="AJ34" s="155" t="str">
        <f t="shared" ref="AJ34:AJ47" si="38">IF(AI34="","",IF(AI34="SIEMPRE",100%,IF(AI34="LA MAYORIA DE LOS CASOS",75%,IF(AI34="LA MITAD DE LOS CASOS",50%,IF(AI34="ALGUNOS CASOS",25%,IF(AI34="NUNCA",0%))))))</f>
        <v/>
      </c>
      <c r="AK34" s="309"/>
      <c r="AL34" s="163"/>
      <c r="AM34" s="163"/>
      <c r="AN34" s="163"/>
      <c r="AO34" s="161"/>
      <c r="AP34" s="161"/>
      <c r="AQ34" s="163"/>
      <c r="AR34" s="163"/>
      <c r="AS34" s="163"/>
      <c r="AT34" s="163"/>
      <c r="AU34" s="163"/>
      <c r="AV34" s="163"/>
      <c r="AW34" s="151"/>
      <c r="AX34" s="138"/>
      <c r="AY34" s="157" t="str">
        <f t="shared" si="23"/>
        <v>ANUAL</v>
      </c>
      <c r="AZ34" s="154"/>
      <c r="BA34" s="155"/>
      <c r="BB34" s="138"/>
      <c r="BC34" s="138"/>
      <c r="BD34" s="154"/>
      <c r="BE34" s="155"/>
      <c r="BF34" s="158"/>
      <c r="BG34" s="138"/>
      <c r="BH34" s="138"/>
      <c r="BI34" s="154"/>
      <c r="BJ34" s="155"/>
    </row>
    <row r="35" spans="1:62" s="159" customFormat="1" ht="69.75" customHeight="1" x14ac:dyDescent="0.2">
      <c r="A35" s="160"/>
      <c r="B35" s="161"/>
      <c r="C35" s="161"/>
      <c r="D35" s="162"/>
      <c r="E35" s="160"/>
      <c r="F35" s="160"/>
      <c r="G35" s="137"/>
      <c r="H35" s="138"/>
      <c r="I35" s="139"/>
      <c r="J35" s="138"/>
      <c r="K35" s="140"/>
      <c r="L35" s="138"/>
      <c r="M35" s="151"/>
      <c r="N35" s="151"/>
      <c r="O35" s="163"/>
      <c r="P35" s="163"/>
      <c r="Q35" s="161"/>
      <c r="R35" s="161"/>
      <c r="S35" s="138"/>
      <c r="T35" s="138"/>
      <c r="U35" s="138"/>
      <c r="V35" s="138"/>
      <c r="W35" s="138"/>
      <c r="X35" s="138"/>
      <c r="Y35" s="138">
        <f t="shared" si="32"/>
        <v>0</v>
      </c>
      <c r="Z35" s="138"/>
      <c r="AA35" s="138">
        <f t="shared" si="33"/>
        <v>0</v>
      </c>
      <c r="AB35" s="138"/>
      <c r="AC35" s="138">
        <f t="shared" si="34"/>
        <v>0</v>
      </c>
      <c r="AD35" s="138" t="str">
        <f t="shared" si="27"/>
        <v/>
      </c>
      <c r="AE35" s="138">
        <f t="shared" si="35"/>
        <v>0</v>
      </c>
      <c r="AF35" s="152" t="b">
        <f t="shared" si="36"/>
        <v>0</v>
      </c>
      <c r="AG35" s="153">
        <f t="shared" si="37"/>
        <v>0</v>
      </c>
      <c r="AH35" s="138"/>
      <c r="AI35" s="154"/>
      <c r="AJ35" s="155" t="str">
        <f t="shared" si="38"/>
        <v/>
      </c>
      <c r="AK35" s="310"/>
      <c r="AL35" s="163"/>
      <c r="AM35" s="163"/>
      <c r="AN35" s="163"/>
      <c r="AO35" s="161"/>
      <c r="AP35" s="161"/>
      <c r="AQ35" s="163"/>
      <c r="AR35" s="163"/>
      <c r="AS35" s="163"/>
      <c r="AT35" s="163"/>
      <c r="AU35" s="163"/>
      <c r="AV35" s="163"/>
      <c r="AW35" s="151"/>
      <c r="AX35" s="138"/>
      <c r="AY35" s="157" t="str">
        <f t="shared" si="23"/>
        <v>ANUAL</v>
      </c>
      <c r="AZ35" s="154"/>
      <c r="BA35" s="155"/>
      <c r="BB35" s="138"/>
      <c r="BC35" s="138"/>
      <c r="BD35" s="154"/>
      <c r="BE35" s="155"/>
      <c r="BF35" s="158"/>
      <c r="BG35" s="138"/>
      <c r="BH35" s="138"/>
      <c r="BI35" s="154"/>
      <c r="BJ35" s="155"/>
    </row>
    <row r="36" spans="1:62" s="159" customFormat="1" ht="69.75" customHeight="1" x14ac:dyDescent="0.2">
      <c r="A36" s="160"/>
      <c r="B36" s="161"/>
      <c r="C36" s="161"/>
      <c r="D36" s="162"/>
      <c r="E36" s="160"/>
      <c r="F36" s="160"/>
      <c r="G36" s="137"/>
      <c r="H36" s="138"/>
      <c r="I36" s="139"/>
      <c r="J36" s="138"/>
      <c r="K36" s="140"/>
      <c r="L36" s="138"/>
      <c r="M36" s="151"/>
      <c r="N36" s="151"/>
      <c r="O36" s="163"/>
      <c r="P36" s="163"/>
      <c r="Q36" s="161"/>
      <c r="R36" s="161"/>
      <c r="S36" s="138"/>
      <c r="T36" s="138"/>
      <c r="U36" s="138"/>
      <c r="V36" s="138"/>
      <c r="W36" s="138"/>
      <c r="X36" s="138"/>
      <c r="Y36" s="138">
        <f t="shared" si="32"/>
        <v>0</v>
      </c>
      <c r="Z36" s="138"/>
      <c r="AA36" s="138">
        <f t="shared" si="33"/>
        <v>0</v>
      </c>
      <c r="AB36" s="138"/>
      <c r="AC36" s="138">
        <f t="shared" si="34"/>
        <v>0</v>
      </c>
      <c r="AD36" s="138" t="str">
        <f t="shared" si="27"/>
        <v/>
      </c>
      <c r="AE36" s="138">
        <f t="shared" si="35"/>
        <v>0</v>
      </c>
      <c r="AF36" s="152" t="b">
        <f t="shared" si="36"/>
        <v>0</v>
      </c>
      <c r="AG36" s="153">
        <f t="shared" si="37"/>
        <v>0</v>
      </c>
      <c r="AH36" s="138"/>
      <c r="AI36" s="154"/>
      <c r="AJ36" s="155" t="str">
        <f t="shared" si="38"/>
        <v/>
      </c>
      <c r="AK36" s="308" t="e">
        <f>AVERAGE(AJ36:AJ38)</f>
        <v>#DIV/0!</v>
      </c>
      <c r="AL36" s="163"/>
      <c r="AM36" s="163"/>
      <c r="AN36" s="163"/>
      <c r="AO36" s="161"/>
      <c r="AP36" s="161"/>
      <c r="AQ36" s="163"/>
      <c r="AR36" s="163"/>
      <c r="AS36" s="163"/>
      <c r="AT36" s="163"/>
      <c r="AU36" s="163"/>
      <c r="AV36" s="163"/>
      <c r="AW36" s="151"/>
      <c r="AX36" s="138"/>
      <c r="AY36" s="157" t="str">
        <f t="shared" si="23"/>
        <v>ANUAL</v>
      </c>
      <c r="AZ36" s="154"/>
      <c r="BA36" s="155"/>
      <c r="BB36" s="138"/>
      <c r="BC36" s="138"/>
      <c r="BD36" s="154"/>
      <c r="BE36" s="155"/>
      <c r="BF36" s="158"/>
      <c r="BG36" s="138"/>
      <c r="BH36" s="138"/>
      <c r="BI36" s="154"/>
      <c r="BJ36" s="155"/>
    </row>
    <row r="37" spans="1:62" s="159" customFormat="1" ht="69.75" customHeight="1" x14ac:dyDescent="0.2">
      <c r="A37" s="160"/>
      <c r="B37" s="161"/>
      <c r="C37" s="161"/>
      <c r="D37" s="162"/>
      <c r="E37" s="160"/>
      <c r="F37" s="160"/>
      <c r="G37" s="137"/>
      <c r="H37" s="138"/>
      <c r="I37" s="139"/>
      <c r="J37" s="138"/>
      <c r="K37" s="140"/>
      <c r="L37" s="138"/>
      <c r="M37" s="151"/>
      <c r="N37" s="151"/>
      <c r="O37" s="163"/>
      <c r="P37" s="163"/>
      <c r="Q37" s="161"/>
      <c r="R37" s="161"/>
      <c r="S37" s="138"/>
      <c r="T37" s="138"/>
      <c r="U37" s="138"/>
      <c r="V37" s="138"/>
      <c r="W37" s="138"/>
      <c r="X37" s="138"/>
      <c r="Y37" s="138">
        <f t="shared" si="32"/>
        <v>0</v>
      </c>
      <c r="Z37" s="138"/>
      <c r="AA37" s="138">
        <f t="shared" si="33"/>
        <v>0</v>
      </c>
      <c r="AB37" s="138"/>
      <c r="AC37" s="138">
        <f t="shared" si="34"/>
        <v>0</v>
      </c>
      <c r="AD37" s="138" t="str">
        <f t="shared" si="27"/>
        <v/>
      </c>
      <c r="AE37" s="138">
        <f t="shared" si="35"/>
        <v>0</v>
      </c>
      <c r="AF37" s="152" t="b">
        <f t="shared" si="36"/>
        <v>0</v>
      </c>
      <c r="AG37" s="153">
        <f t="shared" si="37"/>
        <v>0</v>
      </c>
      <c r="AH37" s="138"/>
      <c r="AI37" s="154"/>
      <c r="AJ37" s="155" t="str">
        <f t="shared" si="38"/>
        <v/>
      </c>
      <c r="AK37" s="309"/>
      <c r="AL37" s="163"/>
      <c r="AM37" s="163"/>
      <c r="AN37" s="163"/>
      <c r="AO37" s="161"/>
      <c r="AP37" s="161"/>
      <c r="AQ37" s="163"/>
      <c r="AR37" s="163"/>
      <c r="AS37" s="163"/>
      <c r="AT37" s="163"/>
      <c r="AU37" s="163"/>
      <c r="AV37" s="163"/>
      <c r="AW37" s="151"/>
      <c r="AX37" s="138"/>
      <c r="AY37" s="157" t="str">
        <f t="shared" si="23"/>
        <v>ANUAL</v>
      </c>
      <c r="AZ37" s="154"/>
      <c r="BA37" s="155"/>
      <c r="BB37" s="138"/>
      <c r="BC37" s="138"/>
      <c r="BD37" s="154"/>
      <c r="BE37" s="155"/>
      <c r="BF37" s="158"/>
      <c r="BG37" s="138"/>
      <c r="BH37" s="138"/>
      <c r="BI37" s="154"/>
      <c r="BJ37" s="155"/>
    </row>
    <row r="38" spans="1:62" s="159" customFormat="1" ht="69.75" customHeight="1" x14ac:dyDescent="0.2">
      <c r="A38" s="160"/>
      <c r="B38" s="161"/>
      <c r="C38" s="161"/>
      <c r="D38" s="162"/>
      <c r="E38" s="160"/>
      <c r="F38" s="160"/>
      <c r="G38" s="137"/>
      <c r="H38" s="138"/>
      <c r="I38" s="139"/>
      <c r="J38" s="138"/>
      <c r="K38" s="140"/>
      <c r="L38" s="138"/>
      <c r="M38" s="151"/>
      <c r="N38" s="151"/>
      <c r="O38" s="163"/>
      <c r="P38" s="163"/>
      <c r="Q38" s="161"/>
      <c r="R38" s="161"/>
      <c r="S38" s="138"/>
      <c r="T38" s="138"/>
      <c r="U38" s="138"/>
      <c r="V38" s="138"/>
      <c r="W38" s="138"/>
      <c r="X38" s="138"/>
      <c r="Y38" s="138">
        <f t="shared" si="32"/>
        <v>0</v>
      </c>
      <c r="Z38" s="138"/>
      <c r="AA38" s="138">
        <f t="shared" si="33"/>
        <v>0</v>
      </c>
      <c r="AB38" s="138"/>
      <c r="AC38" s="138">
        <f t="shared" si="34"/>
        <v>0</v>
      </c>
      <c r="AD38" s="138" t="str">
        <f t="shared" si="27"/>
        <v/>
      </c>
      <c r="AE38" s="138">
        <f t="shared" si="35"/>
        <v>0</v>
      </c>
      <c r="AF38" s="152" t="b">
        <f t="shared" si="36"/>
        <v>0</v>
      </c>
      <c r="AG38" s="153">
        <f t="shared" si="37"/>
        <v>0</v>
      </c>
      <c r="AH38" s="138"/>
      <c r="AI38" s="154"/>
      <c r="AJ38" s="155" t="str">
        <f t="shared" si="38"/>
        <v/>
      </c>
      <c r="AK38" s="310"/>
      <c r="AL38" s="163"/>
      <c r="AM38" s="163"/>
      <c r="AN38" s="163"/>
      <c r="AO38" s="161"/>
      <c r="AP38" s="161"/>
      <c r="AQ38" s="163"/>
      <c r="AR38" s="163"/>
      <c r="AS38" s="163"/>
      <c r="AT38" s="163"/>
      <c r="AU38" s="163"/>
      <c r="AV38" s="163"/>
      <c r="AW38" s="151"/>
      <c r="AX38" s="138"/>
      <c r="AY38" s="157" t="str">
        <f t="shared" si="23"/>
        <v>ANUAL</v>
      </c>
      <c r="AZ38" s="154"/>
      <c r="BA38" s="155"/>
      <c r="BB38" s="138"/>
      <c r="BC38" s="138"/>
      <c r="BD38" s="154"/>
      <c r="BE38" s="155"/>
      <c r="BF38" s="158"/>
      <c r="BG38" s="138"/>
      <c r="BH38" s="138"/>
      <c r="BI38" s="154"/>
      <c r="BJ38" s="155"/>
    </row>
    <row r="39" spans="1:62" s="159" customFormat="1" ht="69.75" customHeight="1" x14ac:dyDescent="0.2">
      <c r="A39" s="160"/>
      <c r="B39" s="161"/>
      <c r="C39" s="161"/>
      <c r="D39" s="162"/>
      <c r="E39" s="160"/>
      <c r="F39" s="160"/>
      <c r="G39" s="137"/>
      <c r="H39" s="138"/>
      <c r="I39" s="139"/>
      <c r="J39" s="138"/>
      <c r="K39" s="140"/>
      <c r="L39" s="138"/>
      <c r="M39" s="151"/>
      <c r="N39" s="151"/>
      <c r="O39" s="163"/>
      <c r="P39" s="163"/>
      <c r="Q39" s="161"/>
      <c r="R39" s="161"/>
      <c r="S39" s="138"/>
      <c r="T39" s="138"/>
      <c r="U39" s="138"/>
      <c r="V39" s="138"/>
      <c r="W39" s="138"/>
      <c r="X39" s="138"/>
      <c r="Y39" s="138">
        <f t="shared" si="32"/>
        <v>0</v>
      </c>
      <c r="Z39" s="138"/>
      <c r="AA39" s="138">
        <f t="shared" si="33"/>
        <v>0</v>
      </c>
      <c r="AB39" s="138"/>
      <c r="AC39" s="138">
        <f t="shared" si="34"/>
        <v>0</v>
      </c>
      <c r="AD39" s="138" t="str">
        <f t="shared" ref="AD39:AD47" si="39">IF(AE39=0,"",IF(AE39&lt;=8,"INSIGNIFICANTE",IF(AE39&lt;=18,"BAJO",IF(AE39&lt;=30,"MEDIO",IF(AE39&lt;=50,"ALTO",IF(AE39&lt;=70,"MUY ALTO",0))))))</f>
        <v/>
      </c>
      <c r="AE39" s="138">
        <f t="shared" si="35"/>
        <v>0</v>
      </c>
      <c r="AF39" s="152" t="b">
        <f t="shared" si="36"/>
        <v>0</v>
      </c>
      <c r="AG39" s="153">
        <f t="shared" si="37"/>
        <v>0</v>
      </c>
      <c r="AH39" s="138"/>
      <c r="AI39" s="154"/>
      <c r="AJ39" s="155" t="str">
        <f t="shared" si="38"/>
        <v/>
      </c>
      <c r="AK39" s="308" t="e">
        <f>AVERAGE(AJ39:AJ41)</f>
        <v>#DIV/0!</v>
      </c>
      <c r="AL39" s="163"/>
      <c r="AM39" s="163"/>
      <c r="AN39" s="163"/>
      <c r="AO39" s="161"/>
      <c r="AP39" s="161"/>
      <c r="AQ39" s="163"/>
      <c r="AR39" s="163"/>
      <c r="AS39" s="163"/>
      <c r="AT39" s="163"/>
      <c r="AU39" s="163"/>
      <c r="AV39" s="163"/>
      <c r="AW39" s="151"/>
      <c r="AX39" s="138"/>
      <c r="AY39" s="157" t="str">
        <f t="shared" si="23"/>
        <v>ANUAL</v>
      </c>
      <c r="AZ39" s="154"/>
      <c r="BA39" s="155"/>
      <c r="BB39" s="138"/>
      <c r="BC39" s="138"/>
      <c r="BD39" s="154"/>
      <c r="BE39" s="155"/>
      <c r="BF39" s="158"/>
      <c r="BG39" s="138"/>
      <c r="BH39" s="138"/>
      <c r="BI39" s="154"/>
      <c r="BJ39" s="155"/>
    </row>
    <row r="40" spans="1:62" s="159" customFormat="1" ht="69.75" customHeight="1" x14ac:dyDescent="0.2">
      <c r="A40" s="160"/>
      <c r="B40" s="161"/>
      <c r="C40" s="161"/>
      <c r="D40" s="162"/>
      <c r="E40" s="160"/>
      <c r="F40" s="160"/>
      <c r="G40" s="137"/>
      <c r="H40" s="138"/>
      <c r="I40" s="139"/>
      <c r="J40" s="138"/>
      <c r="K40" s="140"/>
      <c r="L40" s="138"/>
      <c r="M40" s="151"/>
      <c r="N40" s="151"/>
      <c r="O40" s="163"/>
      <c r="P40" s="163"/>
      <c r="Q40" s="161"/>
      <c r="R40" s="161"/>
      <c r="S40" s="138"/>
      <c r="T40" s="138"/>
      <c r="U40" s="138"/>
      <c r="V40" s="138"/>
      <c r="W40" s="138"/>
      <c r="X40" s="138"/>
      <c r="Y40" s="138">
        <f t="shared" si="32"/>
        <v>0</v>
      </c>
      <c r="Z40" s="138"/>
      <c r="AA40" s="138">
        <f t="shared" si="33"/>
        <v>0</v>
      </c>
      <c r="AB40" s="138"/>
      <c r="AC40" s="138">
        <f t="shared" si="34"/>
        <v>0</v>
      </c>
      <c r="AD40" s="138" t="str">
        <f t="shared" si="39"/>
        <v/>
      </c>
      <c r="AE40" s="138">
        <f t="shared" si="35"/>
        <v>0</v>
      </c>
      <c r="AF40" s="152" t="b">
        <f t="shared" si="36"/>
        <v>0</v>
      </c>
      <c r="AG40" s="153">
        <f t="shared" si="37"/>
        <v>0</v>
      </c>
      <c r="AH40" s="138"/>
      <c r="AI40" s="154"/>
      <c r="AJ40" s="155" t="str">
        <f t="shared" si="38"/>
        <v/>
      </c>
      <c r="AK40" s="309"/>
      <c r="AL40" s="163"/>
      <c r="AM40" s="163"/>
      <c r="AN40" s="163"/>
      <c r="AO40" s="161"/>
      <c r="AP40" s="161"/>
      <c r="AQ40" s="163"/>
      <c r="AR40" s="163"/>
      <c r="AS40" s="163"/>
      <c r="AT40" s="163"/>
      <c r="AU40" s="163"/>
      <c r="AV40" s="163"/>
      <c r="AW40" s="151"/>
      <c r="AX40" s="138"/>
      <c r="AY40" s="157" t="str">
        <f t="shared" si="23"/>
        <v>ANUAL</v>
      </c>
      <c r="AZ40" s="154"/>
      <c r="BA40" s="155"/>
      <c r="BB40" s="138"/>
      <c r="BC40" s="138"/>
      <c r="BD40" s="154"/>
      <c r="BE40" s="155"/>
      <c r="BF40" s="158"/>
      <c r="BG40" s="138"/>
      <c r="BH40" s="138"/>
      <c r="BI40" s="154"/>
      <c r="BJ40" s="155"/>
    </row>
    <row r="41" spans="1:62" s="159" customFormat="1" ht="69.75" customHeight="1" x14ac:dyDescent="0.2">
      <c r="A41" s="160"/>
      <c r="B41" s="161"/>
      <c r="C41" s="161"/>
      <c r="D41" s="162"/>
      <c r="E41" s="160"/>
      <c r="F41" s="160"/>
      <c r="G41" s="137"/>
      <c r="H41" s="138"/>
      <c r="I41" s="139"/>
      <c r="J41" s="138"/>
      <c r="K41" s="140"/>
      <c r="L41" s="138"/>
      <c r="M41" s="151"/>
      <c r="N41" s="151"/>
      <c r="O41" s="163"/>
      <c r="P41" s="163"/>
      <c r="Q41" s="161"/>
      <c r="R41" s="161"/>
      <c r="S41" s="138"/>
      <c r="T41" s="138"/>
      <c r="U41" s="138"/>
      <c r="V41" s="138"/>
      <c r="W41" s="138"/>
      <c r="X41" s="138"/>
      <c r="Y41" s="138">
        <f t="shared" si="32"/>
        <v>0</v>
      </c>
      <c r="Z41" s="138"/>
      <c r="AA41" s="138">
        <f t="shared" si="33"/>
        <v>0</v>
      </c>
      <c r="AB41" s="138"/>
      <c r="AC41" s="138">
        <f t="shared" si="34"/>
        <v>0</v>
      </c>
      <c r="AD41" s="138" t="str">
        <f t="shared" si="39"/>
        <v/>
      </c>
      <c r="AE41" s="138">
        <f t="shared" si="35"/>
        <v>0</v>
      </c>
      <c r="AF41" s="152" t="b">
        <f t="shared" si="36"/>
        <v>0</v>
      </c>
      <c r="AG41" s="153">
        <f t="shared" si="37"/>
        <v>0</v>
      </c>
      <c r="AH41" s="138"/>
      <c r="AI41" s="154"/>
      <c r="AJ41" s="155" t="str">
        <f t="shared" si="38"/>
        <v/>
      </c>
      <c r="AK41" s="310"/>
      <c r="AL41" s="163"/>
      <c r="AM41" s="163"/>
      <c r="AN41" s="163"/>
      <c r="AO41" s="161"/>
      <c r="AP41" s="161"/>
      <c r="AQ41" s="163"/>
      <c r="AR41" s="163"/>
      <c r="AS41" s="163"/>
      <c r="AT41" s="163"/>
      <c r="AU41" s="163"/>
      <c r="AV41" s="163"/>
      <c r="AW41" s="151"/>
      <c r="AX41" s="138"/>
      <c r="AY41" s="157" t="str">
        <f t="shared" si="23"/>
        <v>ANUAL</v>
      </c>
      <c r="AZ41" s="154"/>
      <c r="BA41" s="155"/>
      <c r="BB41" s="138"/>
      <c r="BC41" s="138"/>
      <c r="BD41" s="154"/>
      <c r="BE41" s="155"/>
      <c r="BF41" s="158"/>
      <c r="BG41" s="138"/>
      <c r="BH41" s="138"/>
      <c r="BI41" s="154"/>
      <c r="BJ41" s="155"/>
    </row>
    <row r="42" spans="1:62" s="159" customFormat="1" ht="69.75" customHeight="1" x14ac:dyDescent="0.2">
      <c r="A42" s="160"/>
      <c r="B42" s="161"/>
      <c r="C42" s="161"/>
      <c r="D42" s="162"/>
      <c r="E42" s="160"/>
      <c r="F42" s="160"/>
      <c r="G42" s="137"/>
      <c r="H42" s="138"/>
      <c r="I42" s="139"/>
      <c r="J42" s="138"/>
      <c r="K42" s="140"/>
      <c r="L42" s="138"/>
      <c r="M42" s="151"/>
      <c r="N42" s="151"/>
      <c r="O42" s="163"/>
      <c r="P42" s="163"/>
      <c r="Q42" s="161"/>
      <c r="R42" s="161"/>
      <c r="S42" s="138"/>
      <c r="T42" s="138"/>
      <c r="U42" s="138"/>
      <c r="V42" s="138"/>
      <c r="W42" s="138"/>
      <c r="X42" s="138"/>
      <c r="Y42" s="138">
        <f t="shared" si="32"/>
        <v>0</v>
      </c>
      <c r="Z42" s="138"/>
      <c r="AA42" s="138">
        <f t="shared" si="33"/>
        <v>0</v>
      </c>
      <c r="AB42" s="138"/>
      <c r="AC42" s="138">
        <f t="shared" si="34"/>
        <v>0</v>
      </c>
      <c r="AD42" s="138" t="str">
        <f t="shared" si="39"/>
        <v/>
      </c>
      <c r="AE42" s="138">
        <f t="shared" si="35"/>
        <v>0</v>
      </c>
      <c r="AF42" s="152" t="b">
        <f t="shared" si="36"/>
        <v>0</v>
      </c>
      <c r="AG42" s="153">
        <f t="shared" si="37"/>
        <v>0</v>
      </c>
      <c r="AH42" s="138"/>
      <c r="AI42" s="154"/>
      <c r="AJ42" s="155" t="str">
        <f t="shared" si="38"/>
        <v/>
      </c>
      <c r="AK42" s="308" t="e">
        <f>AVERAGE(AJ42:AJ44)</f>
        <v>#DIV/0!</v>
      </c>
      <c r="AL42" s="163"/>
      <c r="AM42" s="163"/>
      <c r="AN42" s="163"/>
      <c r="AO42" s="161"/>
      <c r="AP42" s="161"/>
      <c r="AQ42" s="163"/>
      <c r="AR42" s="163"/>
      <c r="AS42" s="163"/>
      <c r="AT42" s="163"/>
      <c r="AU42" s="163"/>
      <c r="AV42" s="163"/>
      <c r="AW42" s="151"/>
      <c r="AX42" s="138"/>
      <c r="AY42" s="157" t="str">
        <f t="shared" si="23"/>
        <v>ANUAL</v>
      </c>
      <c r="AZ42" s="154"/>
      <c r="BA42" s="155"/>
      <c r="BB42" s="138"/>
      <c r="BC42" s="138"/>
      <c r="BD42" s="154"/>
      <c r="BE42" s="155"/>
      <c r="BF42" s="158"/>
      <c r="BG42" s="138"/>
      <c r="BH42" s="138"/>
      <c r="BI42" s="154"/>
      <c r="BJ42" s="155"/>
    </row>
    <row r="43" spans="1:62" s="159" customFormat="1" ht="69.75" customHeight="1" x14ac:dyDescent="0.2">
      <c r="A43" s="160"/>
      <c r="B43" s="161"/>
      <c r="C43" s="161"/>
      <c r="D43" s="162"/>
      <c r="E43" s="160"/>
      <c r="F43" s="160"/>
      <c r="G43" s="137"/>
      <c r="H43" s="138"/>
      <c r="I43" s="139"/>
      <c r="J43" s="138"/>
      <c r="K43" s="140"/>
      <c r="L43" s="138"/>
      <c r="M43" s="151"/>
      <c r="N43" s="151"/>
      <c r="O43" s="163"/>
      <c r="P43" s="163"/>
      <c r="Q43" s="161"/>
      <c r="R43" s="161"/>
      <c r="S43" s="138"/>
      <c r="T43" s="138"/>
      <c r="U43" s="138"/>
      <c r="V43" s="138"/>
      <c r="W43" s="138"/>
      <c r="X43" s="138"/>
      <c r="Y43" s="138">
        <f t="shared" si="32"/>
        <v>0</v>
      </c>
      <c r="Z43" s="138"/>
      <c r="AA43" s="138">
        <f t="shared" si="33"/>
        <v>0</v>
      </c>
      <c r="AB43" s="138"/>
      <c r="AC43" s="138">
        <f t="shared" si="34"/>
        <v>0</v>
      </c>
      <c r="AD43" s="138" t="str">
        <f t="shared" si="39"/>
        <v/>
      </c>
      <c r="AE43" s="138">
        <f t="shared" si="35"/>
        <v>0</v>
      </c>
      <c r="AF43" s="152" t="b">
        <f t="shared" si="36"/>
        <v>0</v>
      </c>
      <c r="AG43" s="153">
        <f t="shared" si="37"/>
        <v>0</v>
      </c>
      <c r="AH43" s="138"/>
      <c r="AI43" s="154"/>
      <c r="AJ43" s="155" t="str">
        <f t="shared" si="38"/>
        <v/>
      </c>
      <c r="AK43" s="309"/>
      <c r="AL43" s="163"/>
      <c r="AM43" s="163"/>
      <c r="AN43" s="163"/>
      <c r="AO43" s="161"/>
      <c r="AP43" s="161"/>
      <c r="AQ43" s="163"/>
      <c r="AR43" s="163"/>
      <c r="AS43" s="163"/>
      <c r="AT43" s="163"/>
      <c r="AU43" s="163"/>
      <c r="AV43" s="163"/>
      <c r="AW43" s="151"/>
      <c r="AX43" s="138"/>
      <c r="AY43" s="157" t="str">
        <f t="shared" si="23"/>
        <v>ANUAL</v>
      </c>
      <c r="AZ43" s="154"/>
      <c r="BA43" s="155"/>
      <c r="BB43" s="138"/>
      <c r="BC43" s="138"/>
      <c r="BD43" s="154"/>
      <c r="BE43" s="155"/>
      <c r="BF43" s="158"/>
      <c r="BG43" s="138"/>
      <c r="BH43" s="138"/>
      <c r="BI43" s="154"/>
      <c r="BJ43" s="155"/>
    </row>
    <row r="44" spans="1:62" s="159" customFormat="1" ht="69.75" customHeight="1" x14ac:dyDescent="0.2">
      <c r="A44" s="160"/>
      <c r="B44" s="161"/>
      <c r="C44" s="161"/>
      <c r="D44" s="162"/>
      <c r="E44" s="160"/>
      <c r="F44" s="160"/>
      <c r="G44" s="137"/>
      <c r="H44" s="138"/>
      <c r="I44" s="139"/>
      <c r="J44" s="138"/>
      <c r="K44" s="140"/>
      <c r="L44" s="138"/>
      <c r="M44" s="151"/>
      <c r="N44" s="151"/>
      <c r="O44" s="163"/>
      <c r="P44" s="163"/>
      <c r="Q44" s="161"/>
      <c r="R44" s="161"/>
      <c r="S44" s="138"/>
      <c r="T44" s="138"/>
      <c r="U44" s="138"/>
      <c r="V44" s="138"/>
      <c r="W44" s="138"/>
      <c r="X44" s="138"/>
      <c r="Y44" s="138">
        <f t="shared" si="32"/>
        <v>0</v>
      </c>
      <c r="Z44" s="138"/>
      <c r="AA44" s="138">
        <f t="shared" si="33"/>
        <v>0</v>
      </c>
      <c r="AB44" s="138"/>
      <c r="AC44" s="138">
        <f t="shared" si="34"/>
        <v>0</v>
      </c>
      <c r="AD44" s="138" t="str">
        <f t="shared" si="39"/>
        <v/>
      </c>
      <c r="AE44" s="138">
        <f t="shared" si="35"/>
        <v>0</v>
      </c>
      <c r="AF44" s="152" t="b">
        <f t="shared" si="36"/>
        <v>0</v>
      </c>
      <c r="AG44" s="153">
        <f t="shared" si="37"/>
        <v>0</v>
      </c>
      <c r="AH44" s="138"/>
      <c r="AI44" s="154"/>
      <c r="AJ44" s="155" t="str">
        <f t="shared" si="38"/>
        <v/>
      </c>
      <c r="AK44" s="310"/>
      <c r="AL44" s="163"/>
      <c r="AM44" s="163"/>
      <c r="AN44" s="163"/>
      <c r="AO44" s="161"/>
      <c r="AP44" s="161"/>
      <c r="AQ44" s="163"/>
      <c r="AR44" s="163"/>
      <c r="AS44" s="163"/>
      <c r="AT44" s="163"/>
      <c r="AU44" s="163"/>
      <c r="AV44" s="163"/>
      <c r="AW44" s="151"/>
      <c r="AX44" s="138"/>
      <c r="AY44" s="157" t="str">
        <f t="shared" si="23"/>
        <v>ANUAL</v>
      </c>
      <c r="AZ44" s="154"/>
      <c r="BA44" s="155"/>
      <c r="BB44" s="138"/>
      <c r="BC44" s="138"/>
      <c r="BD44" s="154"/>
      <c r="BE44" s="155"/>
      <c r="BF44" s="158"/>
      <c r="BG44" s="138"/>
      <c r="BH44" s="138"/>
      <c r="BI44" s="154"/>
      <c r="BJ44" s="155"/>
    </row>
    <row r="45" spans="1:62" s="159" customFormat="1" ht="69.75" customHeight="1" x14ac:dyDescent="0.2">
      <c r="A45" s="160"/>
      <c r="B45" s="161"/>
      <c r="C45" s="161"/>
      <c r="D45" s="162"/>
      <c r="E45" s="160"/>
      <c r="F45" s="160"/>
      <c r="G45" s="137"/>
      <c r="H45" s="138"/>
      <c r="I45" s="139"/>
      <c r="J45" s="138"/>
      <c r="K45" s="140"/>
      <c r="L45" s="138"/>
      <c r="M45" s="151"/>
      <c r="N45" s="151"/>
      <c r="O45" s="163"/>
      <c r="P45" s="163"/>
      <c r="Q45" s="161"/>
      <c r="R45" s="161"/>
      <c r="S45" s="138"/>
      <c r="T45" s="138"/>
      <c r="U45" s="138"/>
      <c r="V45" s="138"/>
      <c r="W45" s="138"/>
      <c r="X45" s="138"/>
      <c r="Y45" s="138">
        <f t="shared" si="32"/>
        <v>0</v>
      </c>
      <c r="Z45" s="138"/>
      <c r="AA45" s="138">
        <f t="shared" si="33"/>
        <v>0</v>
      </c>
      <c r="AB45" s="138"/>
      <c r="AC45" s="138">
        <f t="shared" si="34"/>
        <v>0</v>
      </c>
      <c r="AD45" s="138" t="str">
        <f t="shared" si="39"/>
        <v/>
      </c>
      <c r="AE45" s="138">
        <f t="shared" si="35"/>
        <v>0</v>
      </c>
      <c r="AF45" s="152" t="b">
        <f t="shared" si="36"/>
        <v>0</v>
      </c>
      <c r="AG45" s="153">
        <f t="shared" si="37"/>
        <v>0</v>
      </c>
      <c r="AH45" s="138"/>
      <c r="AI45" s="154"/>
      <c r="AJ45" s="155" t="str">
        <f t="shared" si="38"/>
        <v/>
      </c>
      <c r="AK45" s="308" t="e">
        <f>AVERAGE(AJ45:AJ47)</f>
        <v>#DIV/0!</v>
      </c>
      <c r="AL45" s="163"/>
      <c r="AM45" s="163"/>
      <c r="AN45" s="163"/>
      <c r="AO45" s="161"/>
      <c r="AP45" s="161"/>
      <c r="AQ45" s="163"/>
      <c r="AR45" s="163"/>
      <c r="AS45" s="163"/>
      <c r="AT45" s="163"/>
      <c r="AU45" s="163"/>
      <c r="AV45" s="163"/>
      <c r="AW45" s="151"/>
      <c r="AX45" s="138"/>
      <c r="AY45" s="157" t="str">
        <f t="shared" si="23"/>
        <v>ANUAL</v>
      </c>
      <c r="AZ45" s="154"/>
      <c r="BA45" s="155"/>
      <c r="BB45" s="138"/>
      <c r="BC45" s="138"/>
      <c r="BD45" s="154"/>
      <c r="BE45" s="155"/>
      <c r="BF45" s="158"/>
      <c r="BG45" s="138"/>
      <c r="BH45" s="138"/>
      <c r="BI45" s="154"/>
      <c r="BJ45" s="155"/>
    </row>
    <row r="46" spans="1:62" s="159" customFormat="1" ht="69.75" customHeight="1" x14ac:dyDescent="0.2">
      <c r="A46" s="160"/>
      <c r="B46" s="161"/>
      <c r="C46" s="161"/>
      <c r="D46" s="162"/>
      <c r="E46" s="160"/>
      <c r="F46" s="160"/>
      <c r="G46" s="137"/>
      <c r="H46" s="138"/>
      <c r="I46" s="139"/>
      <c r="J46" s="138"/>
      <c r="K46" s="140"/>
      <c r="L46" s="138"/>
      <c r="M46" s="151"/>
      <c r="N46" s="151"/>
      <c r="O46" s="163"/>
      <c r="P46" s="163"/>
      <c r="Q46" s="161"/>
      <c r="R46" s="161"/>
      <c r="S46" s="138"/>
      <c r="T46" s="138"/>
      <c r="U46" s="138"/>
      <c r="V46" s="138"/>
      <c r="W46" s="138"/>
      <c r="X46" s="138"/>
      <c r="Y46" s="138">
        <f t="shared" si="32"/>
        <v>0</v>
      </c>
      <c r="Z46" s="138"/>
      <c r="AA46" s="138">
        <f t="shared" si="33"/>
        <v>0</v>
      </c>
      <c r="AB46" s="138"/>
      <c r="AC46" s="138">
        <f t="shared" si="34"/>
        <v>0</v>
      </c>
      <c r="AD46" s="138" t="str">
        <f t="shared" si="39"/>
        <v/>
      </c>
      <c r="AE46" s="138">
        <f t="shared" si="35"/>
        <v>0</v>
      </c>
      <c r="AF46" s="152" t="b">
        <f t="shared" si="36"/>
        <v>0</v>
      </c>
      <c r="AG46" s="153">
        <f t="shared" si="37"/>
        <v>0</v>
      </c>
      <c r="AH46" s="138"/>
      <c r="AI46" s="154"/>
      <c r="AJ46" s="155" t="str">
        <f t="shared" si="38"/>
        <v/>
      </c>
      <c r="AK46" s="309"/>
      <c r="AL46" s="163"/>
      <c r="AM46" s="163"/>
      <c r="AN46" s="163"/>
      <c r="AO46" s="161"/>
      <c r="AP46" s="161"/>
      <c r="AQ46" s="163"/>
      <c r="AR46" s="163"/>
      <c r="AS46" s="163"/>
      <c r="AT46" s="163"/>
      <c r="AU46" s="163"/>
      <c r="AV46" s="163"/>
      <c r="AW46" s="151"/>
      <c r="AX46" s="138"/>
      <c r="AY46" s="157" t="str">
        <f t="shared" si="23"/>
        <v>ANUAL</v>
      </c>
      <c r="AZ46" s="154"/>
      <c r="BA46" s="155"/>
      <c r="BB46" s="138"/>
      <c r="BC46" s="138"/>
      <c r="BD46" s="154"/>
      <c r="BE46" s="155"/>
      <c r="BF46" s="158"/>
      <c r="BG46" s="138"/>
      <c r="BH46" s="138"/>
      <c r="BI46" s="154"/>
      <c r="BJ46" s="155"/>
    </row>
    <row r="47" spans="1:62" s="159" customFormat="1" ht="69.75" customHeight="1" x14ac:dyDescent="0.2">
      <c r="A47" s="160"/>
      <c r="B47" s="161"/>
      <c r="C47" s="161"/>
      <c r="D47" s="162"/>
      <c r="E47" s="160"/>
      <c r="F47" s="160"/>
      <c r="G47" s="137"/>
      <c r="H47" s="138"/>
      <c r="I47" s="139"/>
      <c r="J47" s="138"/>
      <c r="K47" s="140"/>
      <c r="L47" s="138"/>
      <c r="M47" s="151"/>
      <c r="N47" s="151"/>
      <c r="O47" s="163"/>
      <c r="P47" s="163"/>
      <c r="Q47" s="161"/>
      <c r="R47" s="161"/>
      <c r="S47" s="138"/>
      <c r="T47" s="138"/>
      <c r="U47" s="138"/>
      <c r="V47" s="138"/>
      <c r="W47" s="138"/>
      <c r="X47" s="138"/>
      <c r="Y47" s="138">
        <f t="shared" si="32"/>
        <v>0</v>
      </c>
      <c r="Z47" s="138"/>
      <c r="AA47" s="138">
        <f t="shared" si="33"/>
        <v>0</v>
      </c>
      <c r="AB47" s="138"/>
      <c r="AC47" s="138">
        <f t="shared" si="34"/>
        <v>0</v>
      </c>
      <c r="AD47" s="138" t="str">
        <f t="shared" si="39"/>
        <v/>
      </c>
      <c r="AE47" s="138">
        <f t="shared" si="35"/>
        <v>0</v>
      </c>
      <c r="AF47" s="152" t="b">
        <f t="shared" si="36"/>
        <v>0</v>
      </c>
      <c r="AG47" s="153">
        <f t="shared" si="37"/>
        <v>0</v>
      </c>
      <c r="AH47" s="138"/>
      <c r="AI47" s="154"/>
      <c r="AJ47" s="155" t="str">
        <f t="shared" si="38"/>
        <v/>
      </c>
      <c r="AK47" s="310"/>
      <c r="AL47" s="163"/>
      <c r="AM47" s="163"/>
      <c r="AN47" s="163"/>
      <c r="AO47" s="161"/>
      <c r="AP47" s="161"/>
      <c r="AQ47" s="163"/>
      <c r="AR47" s="163"/>
      <c r="AS47" s="163"/>
      <c r="AT47" s="163"/>
      <c r="AU47" s="163"/>
      <c r="AV47" s="163"/>
      <c r="AW47" s="151"/>
      <c r="AX47" s="138"/>
      <c r="AY47" s="157" t="str">
        <f t="shared" si="23"/>
        <v>ANUAL</v>
      </c>
      <c r="AZ47" s="154"/>
      <c r="BA47" s="155"/>
      <c r="BB47" s="138"/>
      <c r="BC47" s="138"/>
      <c r="BD47" s="154"/>
      <c r="BE47" s="155"/>
      <c r="BF47" s="158"/>
      <c r="BG47" s="138"/>
      <c r="BH47" s="138"/>
      <c r="BI47" s="154"/>
      <c r="BJ47" s="155"/>
    </row>
    <row r="48" spans="1:62" s="159" customFormat="1" ht="69.75" customHeight="1" x14ac:dyDescent="0.2">
      <c r="A48" s="160"/>
      <c r="B48" s="161"/>
      <c r="C48" s="161"/>
      <c r="D48" s="162"/>
      <c r="E48" s="160"/>
      <c r="F48" s="160"/>
      <c r="G48" s="137"/>
      <c r="H48" s="138"/>
      <c r="I48" s="139"/>
      <c r="J48" s="138"/>
      <c r="K48" s="140"/>
      <c r="L48" s="138"/>
      <c r="M48" s="151"/>
      <c r="N48" s="151"/>
      <c r="O48" s="163"/>
      <c r="P48" s="163"/>
      <c r="Q48" s="161"/>
      <c r="R48" s="161"/>
      <c r="S48" s="138"/>
      <c r="T48" s="138"/>
      <c r="U48" s="138"/>
      <c r="V48" s="138"/>
      <c r="W48" s="138"/>
      <c r="X48" s="138"/>
      <c r="Y48" s="138">
        <f t="shared" si="15"/>
        <v>0</v>
      </c>
      <c r="Z48" s="138"/>
      <c r="AA48" s="138">
        <f t="shared" si="16"/>
        <v>0</v>
      </c>
      <c r="AB48" s="138"/>
      <c r="AC48" s="138">
        <f t="shared" si="17"/>
        <v>0</v>
      </c>
      <c r="AD48" s="138" t="str">
        <f t="shared" si="18"/>
        <v/>
      </c>
      <c r="AE48" s="138">
        <f t="shared" si="19"/>
        <v>0</v>
      </c>
      <c r="AF48" s="152" t="b">
        <f t="shared" si="20"/>
        <v>0</v>
      </c>
      <c r="AG48" s="153">
        <f t="shared" si="21"/>
        <v>0</v>
      </c>
      <c r="AH48" s="138"/>
      <c r="AI48" s="154"/>
      <c r="AJ48" s="155" t="str">
        <f t="shared" si="22"/>
        <v/>
      </c>
      <c r="AK48" s="308" t="e">
        <f>AVERAGE(AJ48:AJ50)</f>
        <v>#DIV/0!</v>
      </c>
      <c r="AL48" s="163"/>
      <c r="AM48" s="163"/>
      <c r="AN48" s="163"/>
      <c r="AO48" s="161"/>
      <c r="AP48" s="161"/>
      <c r="AQ48" s="163"/>
      <c r="AR48" s="163"/>
      <c r="AS48" s="163"/>
      <c r="AT48" s="163"/>
      <c r="AU48" s="163"/>
      <c r="AV48" s="163"/>
      <c r="AW48" s="151"/>
      <c r="AX48" s="138"/>
      <c r="AY48" s="157" t="str">
        <f t="shared" si="23"/>
        <v>ANUAL</v>
      </c>
      <c r="AZ48" s="154"/>
      <c r="BA48" s="155"/>
      <c r="BB48" s="138"/>
      <c r="BC48" s="138"/>
      <c r="BD48" s="154"/>
      <c r="BE48" s="155"/>
      <c r="BF48" s="158"/>
      <c r="BG48" s="138"/>
      <c r="BH48" s="138"/>
      <c r="BI48" s="154"/>
      <c r="BJ48" s="155"/>
    </row>
    <row r="49" spans="1:62" s="159" customFormat="1" ht="69.75" customHeight="1" x14ac:dyDescent="0.2">
      <c r="A49" s="160"/>
      <c r="B49" s="161"/>
      <c r="C49" s="161"/>
      <c r="D49" s="162"/>
      <c r="E49" s="160"/>
      <c r="F49" s="160"/>
      <c r="G49" s="137"/>
      <c r="H49" s="138"/>
      <c r="I49" s="139"/>
      <c r="J49" s="138"/>
      <c r="K49" s="140"/>
      <c r="L49" s="138"/>
      <c r="M49" s="151"/>
      <c r="N49" s="151"/>
      <c r="O49" s="163"/>
      <c r="P49" s="163"/>
      <c r="Q49" s="161"/>
      <c r="R49" s="161"/>
      <c r="S49" s="138"/>
      <c r="T49" s="138"/>
      <c r="U49" s="138"/>
      <c r="V49" s="138"/>
      <c r="W49" s="138"/>
      <c r="X49" s="138"/>
      <c r="Y49" s="138">
        <f t="shared" si="15"/>
        <v>0</v>
      </c>
      <c r="Z49" s="138"/>
      <c r="AA49" s="138">
        <f t="shared" si="16"/>
        <v>0</v>
      </c>
      <c r="AB49" s="138"/>
      <c r="AC49" s="138">
        <f t="shared" si="17"/>
        <v>0</v>
      </c>
      <c r="AD49" s="138" t="str">
        <f t="shared" si="18"/>
        <v/>
      </c>
      <c r="AE49" s="138">
        <f t="shared" si="19"/>
        <v>0</v>
      </c>
      <c r="AF49" s="152" t="b">
        <f t="shared" si="20"/>
        <v>0</v>
      </c>
      <c r="AG49" s="153">
        <f t="shared" si="21"/>
        <v>0</v>
      </c>
      <c r="AH49" s="138"/>
      <c r="AI49" s="154"/>
      <c r="AJ49" s="155" t="str">
        <f t="shared" si="22"/>
        <v/>
      </c>
      <c r="AK49" s="309"/>
      <c r="AL49" s="163"/>
      <c r="AM49" s="163"/>
      <c r="AN49" s="163"/>
      <c r="AO49" s="161"/>
      <c r="AP49" s="161"/>
      <c r="AQ49" s="163"/>
      <c r="AR49" s="163"/>
      <c r="AS49" s="163"/>
      <c r="AT49" s="163"/>
      <c r="AU49" s="163"/>
      <c r="AV49" s="163"/>
      <c r="AW49" s="151"/>
      <c r="AX49" s="138"/>
      <c r="AY49" s="157" t="str">
        <f t="shared" si="23"/>
        <v>ANUAL</v>
      </c>
      <c r="AZ49" s="154"/>
      <c r="BA49" s="155"/>
      <c r="BB49" s="138"/>
      <c r="BC49" s="138"/>
      <c r="BD49" s="154"/>
      <c r="BE49" s="155"/>
      <c r="BF49" s="158"/>
      <c r="BG49" s="138"/>
      <c r="BH49" s="138"/>
      <c r="BI49" s="154"/>
      <c r="BJ49" s="155"/>
    </row>
    <row r="50" spans="1:62" s="159" customFormat="1" ht="69.75" customHeight="1" x14ac:dyDescent="0.2">
      <c r="A50" s="160"/>
      <c r="B50" s="161"/>
      <c r="C50" s="161"/>
      <c r="D50" s="162"/>
      <c r="E50" s="160"/>
      <c r="F50" s="160"/>
      <c r="G50" s="137"/>
      <c r="H50" s="138"/>
      <c r="I50" s="139"/>
      <c r="J50" s="138"/>
      <c r="K50" s="140"/>
      <c r="L50" s="138"/>
      <c r="M50" s="151"/>
      <c r="N50" s="151"/>
      <c r="O50" s="163"/>
      <c r="P50" s="163"/>
      <c r="Q50" s="161"/>
      <c r="R50" s="161"/>
      <c r="S50" s="138"/>
      <c r="T50" s="138"/>
      <c r="U50" s="138"/>
      <c r="V50" s="138"/>
      <c r="W50" s="138"/>
      <c r="X50" s="138"/>
      <c r="Y50" s="138">
        <f t="shared" si="15"/>
        <v>0</v>
      </c>
      <c r="Z50" s="138"/>
      <c r="AA50" s="138">
        <f t="shared" si="16"/>
        <v>0</v>
      </c>
      <c r="AB50" s="138"/>
      <c r="AC50" s="138">
        <f t="shared" si="17"/>
        <v>0</v>
      </c>
      <c r="AD50" s="138" t="str">
        <f t="shared" si="18"/>
        <v/>
      </c>
      <c r="AE50" s="138">
        <f t="shared" si="19"/>
        <v>0</v>
      </c>
      <c r="AF50" s="152" t="b">
        <f t="shared" si="20"/>
        <v>0</v>
      </c>
      <c r="AG50" s="153">
        <f t="shared" si="21"/>
        <v>0</v>
      </c>
      <c r="AH50" s="138"/>
      <c r="AI50" s="154"/>
      <c r="AJ50" s="155" t="str">
        <f t="shared" si="22"/>
        <v/>
      </c>
      <c r="AK50" s="310"/>
      <c r="AL50" s="163"/>
      <c r="AM50" s="163"/>
      <c r="AN50" s="163"/>
      <c r="AO50" s="161"/>
      <c r="AP50" s="161"/>
      <c r="AQ50" s="163"/>
      <c r="AR50" s="163"/>
      <c r="AS50" s="163"/>
      <c r="AT50" s="163"/>
      <c r="AU50" s="163"/>
      <c r="AV50" s="163"/>
      <c r="AW50" s="151"/>
      <c r="AX50" s="138"/>
      <c r="AY50" s="157" t="str">
        <f t="shared" si="23"/>
        <v>ANUAL</v>
      </c>
      <c r="AZ50" s="154"/>
      <c r="BA50" s="155"/>
      <c r="BB50" s="138"/>
      <c r="BC50" s="138"/>
      <c r="BD50" s="154"/>
      <c r="BE50" s="155"/>
      <c r="BF50" s="158"/>
      <c r="BG50" s="138"/>
      <c r="BH50" s="138"/>
      <c r="BI50" s="154"/>
      <c r="BJ50" s="155"/>
    </row>
    <row r="51" spans="1:62" s="159" customFormat="1" ht="69.75" customHeight="1" x14ac:dyDescent="0.2">
      <c r="A51" s="160"/>
      <c r="B51" s="161"/>
      <c r="C51" s="161"/>
      <c r="D51" s="162"/>
      <c r="E51" s="160"/>
      <c r="F51" s="160"/>
      <c r="G51" s="137"/>
      <c r="H51" s="138"/>
      <c r="I51" s="139"/>
      <c r="J51" s="138"/>
      <c r="K51" s="140"/>
      <c r="L51" s="138"/>
      <c r="M51" s="151"/>
      <c r="N51" s="151"/>
      <c r="O51" s="163"/>
      <c r="P51" s="163"/>
      <c r="Q51" s="161"/>
      <c r="R51" s="161"/>
      <c r="S51" s="138"/>
      <c r="T51" s="138"/>
      <c r="U51" s="138"/>
      <c r="V51" s="138"/>
      <c r="W51" s="138"/>
      <c r="X51" s="138"/>
      <c r="Y51" s="138">
        <f t="shared" si="15"/>
        <v>0</v>
      </c>
      <c r="Z51" s="138"/>
      <c r="AA51" s="138">
        <f t="shared" si="16"/>
        <v>0</v>
      </c>
      <c r="AB51" s="138"/>
      <c r="AC51" s="138">
        <f t="shared" si="17"/>
        <v>0</v>
      </c>
      <c r="AD51" s="138" t="str">
        <f t="shared" si="18"/>
        <v/>
      </c>
      <c r="AE51" s="138">
        <f t="shared" si="19"/>
        <v>0</v>
      </c>
      <c r="AF51" s="152" t="b">
        <f t="shared" si="20"/>
        <v>0</v>
      </c>
      <c r="AG51" s="153">
        <f t="shared" si="21"/>
        <v>0</v>
      </c>
      <c r="AH51" s="138"/>
      <c r="AI51" s="154"/>
      <c r="AJ51" s="155" t="str">
        <f t="shared" si="22"/>
        <v/>
      </c>
      <c r="AK51" s="308" t="e">
        <f>AVERAGE(AJ51:AJ53)</f>
        <v>#DIV/0!</v>
      </c>
      <c r="AL51" s="163"/>
      <c r="AM51" s="163"/>
      <c r="AN51" s="163"/>
      <c r="AO51" s="161"/>
      <c r="AP51" s="161"/>
      <c r="AQ51" s="163"/>
      <c r="AR51" s="163"/>
      <c r="AS51" s="163"/>
      <c r="AT51" s="163"/>
      <c r="AU51" s="163"/>
      <c r="AV51" s="163"/>
      <c r="AW51" s="151"/>
      <c r="AX51" s="138"/>
      <c r="AY51" s="157" t="str">
        <f t="shared" si="23"/>
        <v>ANUAL</v>
      </c>
      <c r="AZ51" s="154"/>
      <c r="BA51" s="155"/>
      <c r="BB51" s="138"/>
      <c r="BC51" s="138"/>
      <c r="BD51" s="154"/>
      <c r="BE51" s="155"/>
      <c r="BF51" s="158"/>
      <c r="BG51" s="138"/>
      <c r="BH51" s="138"/>
      <c r="BI51" s="154"/>
      <c r="BJ51" s="155"/>
    </row>
    <row r="52" spans="1:62" s="159" customFormat="1" ht="69.75" customHeight="1" x14ac:dyDescent="0.2">
      <c r="A52" s="160"/>
      <c r="B52" s="161"/>
      <c r="C52" s="161"/>
      <c r="D52" s="162"/>
      <c r="E52" s="160"/>
      <c r="F52" s="160"/>
      <c r="G52" s="137"/>
      <c r="H52" s="138"/>
      <c r="I52" s="139"/>
      <c r="J52" s="138"/>
      <c r="K52" s="140"/>
      <c r="L52" s="138"/>
      <c r="M52" s="151"/>
      <c r="N52" s="151"/>
      <c r="O52" s="163"/>
      <c r="P52" s="163"/>
      <c r="Q52" s="161"/>
      <c r="R52" s="161"/>
      <c r="S52" s="138"/>
      <c r="T52" s="138"/>
      <c r="U52" s="138"/>
      <c r="V52" s="138"/>
      <c r="W52" s="138"/>
      <c r="X52" s="138"/>
      <c r="Y52" s="138">
        <f t="shared" si="15"/>
        <v>0</v>
      </c>
      <c r="Z52" s="138"/>
      <c r="AA52" s="138">
        <f t="shared" si="16"/>
        <v>0</v>
      </c>
      <c r="AB52" s="138"/>
      <c r="AC52" s="138">
        <f t="shared" si="17"/>
        <v>0</v>
      </c>
      <c r="AD52" s="138" t="str">
        <f t="shared" si="18"/>
        <v/>
      </c>
      <c r="AE52" s="138">
        <f t="shared" si="19"/>
        <v>0</v>
      </c>
      <c r="AF52" s="152" t="b">
        <f t="shared" si="20"/>
        <v>0</v>
      </c>
      <c r="AG52" s="153">
        <f t="shared" si="21"/>
        <v>0</v>
      </c>
      <c r="AH52" s="138"/>
      <c r="AI52" s="154"/>
      <c r="AJ52" s="155" t="str">
        <f t="shared" si="22"/>
        <v/>
      </c>
      <c r="AK52" s="309"/>
      <c r="AL52" s="163"/>
      <c r="AM52" s="163"/>
      <c r="AN52" s="163"/>
      <c r="AO52" s="161"/>
      <c r="AP52" s="161"/>
      <c r="AQ52" s="163"/>
      <c r="AR52" s="163"/>
      <c r="AS52" s="163"/>
      <c r="AT52" s="163"/>
      <c r="AU52" s="163"/>
      <c r="AV52" s="163"/>
      <c r="AW52" s="151"/>
      <c r="AX52" s="138"/>
      <c r="AY52" s="157" t="str">
        <f t="shared" si="23"/>
        <v>ANUAL</v>
      </c>
      <c r="AZ52" s="154"/>
      <c r="BA52" s="155"/>
      <c r="BB52" s="138"/>
      <c r="BC52" s="138"/>
      <c r="BD52" s="154"/>
      <c r="BE52" s="155"/>
      <c r="BF52" s="158"/>
      <c r="BG52" s="138"/>
      <c r="BH52" s="138"/>
      <c r="BI52" s="154"/>
      <c r="BJ52" s="155"/>
    </row>
    <row r="53" spans="1:62" s="159" customFormat="1" ht="69.75" customHeight="1" x14ac:dyDescent="0.2">
      <c r="A53" s="160"/>
      <c r="B53" s="161"/>
      <c r="C53" s="161"/>
      <c r="D53" s="162"/>
      <c r="E53" s="160"/>
      <c r="F53" s="160"/>
      <c r="G53" s="137"/>
      <c r="H53" s="138"/>
      <c r="I53" s="139"/>
      <c r="J53" s="138"/>
      <c r="K53" s="140"/>
      <c r="L53" s="138"/>
      <c r="M53" s="151"/>
      <c r="N53" s="151"/>
      <c r="O53" s="163"/>
      <c r="P53" s="163"/>
      <c r="Q53" s="161"/>
      <c r="R53" s="161"/>
      <c r="S53" s="138"/>
      <c r="T53" s="138"/>
      <c r="U53" s="138"/>
      <c r="V53" s="138"/>
      <c r="W53" s="138"/>
      <c r="X53" s="138"/>
      <c r="Y53" s="138">
        <f t="shared" si="15"/>
        <v>0</v>
      </c>
      <c r="Z53" s="138"/>
      <c r="AA53" s="138">
        <f t="shared" si="16"/>
        <v>0</v>
      </c>
      <c r="AB53" s="138"/>
      <c r="AC53" s="138">
        <f t="shared" si="17"/>
        <v>0</v>
      </c>
      <c r="AD53" s="138" t="str">
        <f t="shared" si="18"/>
        <v/>
      </c>
      <c r="AE53" s="138">
        <f t="shared" si="19"/>
        <v>0</v>
      </c>
      <c r="AF53" s="152" t="b">
        <f t="shared" si="20"/>
        <v>0</v>
      </c>
      <c r="AG53" s="153">
        <f t="shared" si="21"/>
        <v>0</v>
      </c>
      <c r="AH53" s="138"/>
      <c r="AI53" s="154"/>
      <c r="AJ53" s="155" t="str">
        <f t="shared" si="22"/>
        <v/>
      </c>
      <c r="AK53" s="310"/>
      <c r="AL53" s="163"/>
      <c r="AM53" s="163"/>
      <c r="AN53" s="163"/>
      <c r="AO53" s="161"/>
      <c r="AP53" s="161"/>
      <c r="AQ53" s="163"/>
      <c r="AR53" s="163"/>
      <c r="AS53" s="163"/>
      <c r="AT53" s="163"/>
      <c r="AU53" s="163"/>
      <c r="AV53" s="163"/>
      <c r="AW53" s="151"/>
      <c r="AX53" s="138"/>
      <c r="AY53" s="157" t="str">
        <f t="shared" si="23"/>
        <v>ANUAL</v>
      </c>
      <c r="AZ53" s="154"/>
      <c r="BA53" s="155"/>
      <c r="BB53" s="138"/>
      <c r="BC53" s="138"/>
      <c r="BD53" s="154"/>
      <c r="BE53" s="155"/>
      <c r="BF53" s="158"/>
      <c r="BG53" s="138"/>
      <c r="BH53" s="138"/>
      <c r="BI53" s="154"/>
      <c r="BJ53" s="155"/>
    </row>
    <row r="54" spans="1:62" s="159" customFormat="1" ht="69.75" customHeight="1" x14ac:dyDescent="0.2">
      <c r="A54" s="160"/>
      <c r="B54" s="161"/>
      <c r="C54" s="161"/>
      <c r="D54" s="162"/>
      <c r="E54" s="160"/>
      <c r="F54" s="160"/>
      <c r="G54" s="137"/>
      <c r="H54" s="138"/>
      <c r="I54" s="139"/>
      <c r="J54" s="138"/>
      <c r="K54" s="140"/>
      <c r="L54" s="138"/>
      <c r="M54" s="151"/>
      <c r="N54" s="151"/>
      <c r="O54" s="163"/>
      <c r="P54" s="163"/>
      <c r="Q54" s="161"/>
      <c r="R54" s="161"/>
      <c r="S54" s="138"/>
      <c r="T54" s="138"/>
      <c r="U54" s="138"/>
      <c r="V54" s="138"/>
      <c r="W54" s="138"/>
      <c r="X54" s="138"/>
      <c r="Y54" s="138">
        <f t="shared" si="15"/>
        <v>0</v>
      </c>
      <c r="Z54" s="138"/>
      <c r="AA54" s="138">
        <f t="shared" si="16"/>
        <v>0</v>
      </c>
      <c r="AB54" s="138"/>
      <c r="AC54" s="138">
        <f t="shared" si="17"/>
        <v>0</v>
      </c>
      <c r="AD54" s="138" t="str">
        <f t="shared" si="18"/>
        <v/>
      </c>
      <c r="AE54" s="138">
        <f t="shared" si="19"/>
        <v>0</v>
      </c>
      <c r="AF54" s="152" t="b">
        <f t="shared" si="20"/>
        <v>0</v>
      </c>
      <c r="AG54" s="153">
        <f t="shared" si="21"/>
        <v>0</v>
      </c>
      <c r="AH54" s="138"/>
      <c r="AI54" s="154"/>
      <c r="AJ54" s="155" t="str">
        <f t="shared" si="22"/>
        <v/>
      </c>
      <c r="AK54" s="308" t="e">
        <f>AVERAGE(AJ54:AJ56)</f>
        <v>#DIV/0!</v>
      </c>
      <c r="AL54" s="163"/>
      <c r="AM54" s="163"/>
      <c r="AN54" s="163"/>
      <c r="AO54" s="161"/>
      <c r="AP54" s="161"/>
      <c r="AQ54" s="163"/>
      <c r="AR54" s="163"/>
      <c r="AS54" s="163"/>
      <c r="AT54" s="163"/>
      <c r="AU54" s="163"/>
      <c r="AV54" s="163"/>
      <c r="AW54" s="151"/>
      <c r="AX54" s="138"/>
      <c r="AY54" s="157" t="str">
        <f t="shared" si="23"/>
        <v>ANUAL</v>
      </c>
      <c r="AZ54" s="154"/>
      <c r="BA54" s="155"/>
      <c r="BB54" s="138"/>
      <c r="BC54" s="138"/>
      <c r="BD54" s="154"/>
      <c r="BE54" s="155"/>
      <c r="BF54" s="158"/>
      <c r="BG54" s="138"/>
      <c r="BH54" s="138"/>
      <c r="BI54" s="154"/>
      <c r="BJ54" s="155"/>
    </row>
    <row r="55" spans="1:62" s="159" customFormat="1" ht="69.75" customHeight="1" x14ac:dyDescent="0.2">
      <c r="A55" s="160"/>
      <c r="B55" s="161"/>
      <c r="C55" s="161"/>
      <c r="D55" s="162"/>
      <c r="E55" s="160"/>
      <c r="F55" s="160"/>
      <c r="G55" s="137"/>
      <c r="H55" s="138"/>
      <c r="I55" s="139"/>
      <c r="J55" s="138"/>
      <c r="K55" s="140"/>
      <c r="L55" s="138"/>
      <c r="M55" s="151"/>
      <c r="N55" s="151"/>
      <c r="O55" s="163"/>
      <c r="P55" s="163"/>
      <c r="Q55" s="161"/>
      <c r="R55" s="161"/>
      <c r="S55" s="138"/>
      <c r="T55" s="138"/>
      <c r="U55" s="138"/>
      <c r="V55" s="138"/>
      <c r="W55" s="138"/>
      <c r="X55" s="138"/>
      <c r="Y55" s="138">
        <f t="shared" si="15"/>
        <v>0</v>
      </c>
      <c r="Z55" s="138"/>
      <c r="AA55" s="138">
        <f t="shared" si="16"/>
        <v>0</v>
      </c>
      <c r="AB55" s="138"/>
      <c r="AC55" s="138">
        <f t="shared" si="17"/>
        <v>0</v>
      </c>
      <c r="AD55" s="138" t="str">
        <f t="shared" si="18"/>
        <v/>
      </c>
      <c r="AE55" s="138">
        <f t="shared" si="19"/>
        <v>0</v>
      </c>
      <c r="AF55" s="152" t="b">
        <f t="shared" si="20"/>
        <v>0</v>
      </c>
      <c r="AG55" s="153">
        <f t="shared" si="21"/>
        <v>0</v>
      </c>
      <c r="AH55" s="138"/>
      <c r="AI55" s="154"/>
      <c r="AJ55" s="155" t="str">
        <f t="shared" si="22"/>
        <v/>
      </c>
      <c r="AK55" s="309"/>
      <c r="AL55" s="163"/>
      <c r="AM55" s="163"/>
      <c r="AN55" s="163"/>
      <c r="AO55" s="161"/>
      <c r="AP55" s="161"/>
      <c r="AQ55" s="163"/>
      <c r="AR55" s="163"/>
      <c r="AS55" s="163"/>
      <c r="AT55" s="163"/>
      <c r="AU55" s="163"/>
      <c r="AV55" s="163"/>
      <c r="AW55" s="151"/>
      <c r="AX55" s="138"/>
      <c r="AY55" s="157" t="str">
        <f t="shared" si="23"/>
        <v>ANUAL</v>
      </c>
      <c r="AZ55" s="154"/>
      <c r="BA55" s="155"/>
      <c r="BB55" s="138"/>
      <c r="BC55" s="138"/>
      <c r="BD55" s="154"/>
      <c r="BE55" s="155"/>
      <c r="BF55" s="158"/>
      <c r="BG55" s="138"/>
      <c r="BH55" s="138"/>
      <c r="BI55" s="154"/>
      <c r="BJ55" s="155"/>
    </row>
    <row r="56" spans="1:62" s="159" customFormat="1" ht="69.75" customHeight="1" x14ac:dyDescent="0.2">
      <c r="A56" s="160"/>
      <c r="B56" s="161"/>
      <c r="C56" s="161"/>
      <c r="D56" s="162"/>
      <c r="E56" s="160"/>
      <c r="F56" s="160"/>
      <c r="G56" s="137"/>
      <c r="H56" s="138"/>
      <c r="I56" s="139"/>
      <c r="J56" s="138"/>
      <c r="K56" s="140"/>
      <c r="L56" s="138"/>
      <c r="M56" s="151"/>
      <c r="N56" s="151"/>
      <c r="O56" s="163"/>
      <c r="P56" s="163"/>
      <c r="Q56" s="161"/>
      <c r="R56" s="161"/>
      <c r="S56" s="138"/>
      <c r="T56" s="138"/>
      <c r="U56" s="138"/>
      <c r="V56" s="138"/>
      <c r="W56" s="138"/>
      <c r="X56" s="138"/>
      <c r="Y56" s="138">
        <f t="shared" si="15"/>
        <v>0</v>
      </c>
      <c r="Z56" s="138"/>
      <c r="AA56" s="138">
        <f t="shared" si="16"/>
        <v>0</v>
      </c>
      <c r="AB56" s="138"/>
      <c r="AC56" s="138">
        <f t="shared" si="17"/>
        <v>0</v>
      </c>
      <c r="AD56" s="138" t="str">
        <f t="shared" si="18"/>
        <v/>
      </c>
      <c r="AE56" s="138">
        <f t="shared" si="19"/>
        <v>0</v>
      </c>
      <c r="AF56" s="152" t="b">
        <f t="shared" si="20"/>
        <v>0</v>
      </c>
      <c r="AG56" s="153">
        <f t="shared" si="21"/>
        <v>0</v>
      </c>
      <c r="AH56" s="138"/>
      <c r="AI56" s="154"/>
      <c r="AJ56" s="155" t="str">
        <f t="shared" si="22"/>
        <v/>
      </c>
      <c r="AK56" s="310"/>
      <c r="AL56" s="163"/>
      <c r="AM56" s="163"/>
      <c r="AN56" s="163"/>
      <c r="AO56" s="161"/>
      <c r="AP56" s="161"/>
      <c r="AQ56" s="163"/>
      <c r="AR56" s="163"/>
      <c r="AS56" s="163"/>
      <c r="AT56" s="163"/>
      <c r="AU56" s="163"/>
      <c r="AV56" s="163"/>
      <c r="AW56" s="151"/>
      <c r="AX56" s="138"/>
      <c r="AY56" s="157" t="str">
        <f t="shared" si="23"/>
        <v>ANUAL</v>
      </c>
      <c r="AZ56" s="154"/>
      <c r="BA56" s="155"/>
      <c r="BB56" s="138"/>
      <c r="BC56" s="138"/>
      <c r="BD56" s="154"/>
      <c r="BE56" s="155"/>
      <c r="BF56" s="158"/>
      <c r="BG56" s="138"/>
      <c r="BH56" s="138"/>
      <c r="BI56" s="154"/>
      <c r="BJ56" s="155"/>
    </row>
    <row r="57" spans="1:62" s="159" customFormat="1" ht="69.75" customHeight="1" x14ac:dyDescent="0.2">
      <c r="A57" s="160"/>
      <c r="B57" s="161"/>
      <c r="C57" s="161"/>
      <c r="D57" s="162"/>
      <c r="E57" s="160"/>
      <c r="F57" s="160"/>
      <c r="G57" s="137"/>
      <c r="H57" s="138"/>
      <c r="I57" s="139"/>
      <c r="J57" s="138"/>
      <c r="K57" s="140"/>
      <c r="L57" s="138"/>
      <c r="M57" s="151"/>
      <c r="N57" s="151"/>
      <c r="O57" s="163"/>
      <c r="P57" s="163"/>
      <c r="Q57" s="161"/>
      <c r="R57" s="161"/>
      <c r="S57" s="138"/>
      <c r="T57" s="138"/>
      <c r="U57" s="138"/>
      <c r="V57" s="138"/>
      <c r="W57" s="138"/>
      <c r="X57" s="138"/>
      <c r="Y57" s="138">
        <f t="shared" si="15"/>
        <v>0</v>
      </c>
      <c r="Z57" s="138"/>
      <c r="AA57" s="138">
        <f t="shared" si="16"/>
        <v>0</v>
      </c>
      <c r="AB57" s="138"/>
      <c r="AC57" s="138">
        <f t="shared" si="17"/>
        <v>0</v>
      </c>
      <c r="AD57" s="138" t="str">
        <f t="shared" si="18"/>
        <v/>
      </c>
      <c r="AE57" s="138">
        <f t="shared" si="19"/>
        <v>0</v>
      </c>
      <c r="AF57" s="152" t="b">
        <f t="shared" si="20"/>
        <v>0</v>
      </c>
      <c r="AG57" s="153">
        <f t="shared" si="21"/>
        <v>0</v>
      </c>
      <c r="AH57" s="138"/>
      <c r="AI57" s="154"/>
      <c r="AJ57" s="155" t="str">
        <f t="shared" si="22"/>
        <v/>
      </c>
      <c r="AK57" s="156"/>
      <c r="AL57" s="163"/>
      <c r="AM57" s="163"/>
      <c r="AN57" s="163"/>
      <c r="AO57" s="161"/>
      <c r="AP57" s="161"/>
      <c r="AQ57" s="163"/>
      <c r="AR57" s="163"/>
      <c r="AS57" s="163"/>
      <c r="AT57" s="163"/>
      <c r="AU57" s="163"/>
      <c r="AV57" s="163"/>
      <c r="AW57" s="151"/>
      <c r="AX57" s="138"/>
      <c r="AY57" s="157" t="str">
        <f t="shared" si="23"/>
        <v>ANUAL</v>
      </c>
      <c r="AZ57" s="154"/>
      <c r="BA57" s="155"/>
      <c r="BB57" s="138"/>
      <c r="BC57" s="138"/>
      <c r="BD57" s="154"/>
      <c r="BE57" s="155"/>
      <c r="BF57" s="158"/>
      <c r="BG57" s="138"/>
      <c r="BH57" s="138"/>
      <c r="BI57" s="154"/>
      <c r="BJ57" s="155"/>
    </row>
    <row r="58" spans="1:62" s="159" customFormat="1" ht="69.75" customHeight="1" x14ac:dyDescent="0.2">
      <c r="A58" s="160"/>
      <c r="B58" s="161"/>
      <c r="C58" s="161"/>
      <c r="D58" s="162"/>
      <c r="E58" s="160"/>
      <c r="F58" s="160"/>
      <c r="G58" s="137"/>
      <c r="H58" s="138"/>
      <c r="I58" s="139"/>
      <c r="J58" s="138"/>
      <c r="K58" s="140"/>
      <c r="L58" s="138"/>
      <c r="M58" s="151"/>
      <c r="N58" s="151"/>
      <c r="O58" s="163"/>
      <c r="P58" s="163"/>
      <c r="Q58" s="161"/>
      <c r="R58" s="161"/>
      <c r="S58" s="138"/>
      <c r="T58" s="138"/>
      <c r="U58" s="138"/>
      <c r="V58" s="138"/>
      <c r="W58" s="138"/>
      <c r="X58" s="138"/>
      <c r="Y58" s="138">
        <f t="shared" si="15"/>
        <v>0</v>
      </c>
      <c r="Z58" s="138"/>
      <c r="AA58" s="138">
        <f t="shared" si="16"/>
        <v>0</v>
      </c>
      <c r="AB58" s="138"/>
      <c r="AC58" s="138">
        <f t="shared" si="17"/>
        <v>0</v>
      </c>
      <c r="AD58" s="138" t="str">
        <f t="shared" si="18"/>
        <v/>
      </c>
      <c r="AE58" s="138">
        <f t="shared" si="19"/>
        <v>0</v>
      </c>
      <c r="AF58" s="152" t="b">
        <f t="shared" si="20"/>
        <v>0</v>
      </c>
      <c r="AG58" s="153">
        <f t="shared" si="21"/>
        <v>0</v>
      </c>
      <c r="AH58" s="138"/>
      <c r="AI58" s="154"/>
      <c r="AJ58" s="155" t="str">
        <f t="shared" si="22"/>
        <v/>
      </c>
      <c r="AK58" s="156"/>
      <c r="AL58" s="163"/>
      <c r="AM58" s="163"/>
      <c r="AN58" s="163"/>
      <c r="AO58" s="161"/>
      <c r="AP58" s="161"/>
      <c r="AQ58" s="163"/>
      <c r="AR58" s="163"/>
      <c r="AS58" s="163"/>
      <c r="AT58" s="163"/>
      <c r="AU58" s="163"/>
      <c r="AV58" s="163"/>
      <c r="AW58" s="151"/>
      <c r="AX58" s="138"/>
      <c r="AY58" s="157" t="str">
        <f t="shared" si="23"/>
        <v>ANUAL</v>
      </c>
      <c r="AZ58" s="154"/>
      <c r="BA58" s="155"/>
      <c r="BB58" s="138"/>
      <c r="BC58" s="138"/>
      <c r="BD58" s="154"/>
      <c r="BE58" s="155"/>
      <c r="BF58" s="158"/>
      <c r="BG58" s="138"/>
      <c r="BH58" s="138"/>
      <c r="BI58" s="154"/>
      <c r="BJ58" s="155"/>
    </row>
    <row r="59" spans="1:62" s="159" customFormat="1" ht="69.75" customHeight="1" x14ac:dyDescent="0.2">
      <c r="A59" s="160"/>
      <c r="B59" s="161"/>
      <c r="C59" s="161"/>
      <c r="D59" s="162"/>
      <c r="E59" s="160"/>
      <c r="F59" s="160"/>
      <c r="G59" s="137"/>
      <c r="H59" s="138"/>
      <c r="I59" s="139"/>
      <c r="J59" s="138"/>
      <c r="K59" s="140"/>
      <c r="L59" s="138"/>
      <c r="M59" s="151"/>
      <c r="N59" s="151"/>
      <c r="O59" s="163"/>
      <c r="P59" s="163"/>
      <c r="Q59" s="161"/>
      <c r="R59" s="161"/>
      <c r="S59" s="138"/>
      <c r="T59" s="138"/>
      <c r="U59" s="138"/>
      <c r="V59" s="138"/>
      <c r="W59" s="138"/>
      <c r="X59" s="138"/>
      <c r="Y59" s="138">
        <f t="shared" si="15"/>
        <v>0</v>
      </c>
      <c r="Z59" s="138"/>
      <c r="AA59" s="138">
        <f t="shared" si="16"/>
        <v>0</v>
      </c>
      <c r="AB59" s="138"/>
      <c r="AC59" s="138">
        <f t="shared" si="17"/>
        <v>0</v>
      </c>
      <c r="AD59" s="138" t="str">
        <f t="shared" si="18"/>
        <v/>
      </c>
      <c r="AE59" s="138">
        <f t="shared" si="19"/>
        <v>0</v>
      </c>
      <c r="AF59" s="152" t="b">
        <f t="shared" si="20"/>
        <v>0</v>
      </c>
      <c r="AG59" s="153">
        <f t="shared" si="21"/>
        <v>0</v>
      </c>
      <c r="AH59" s="138"/>
      <c r="AI59" s="154"/>
      <c r="AJ59" s="155" t="str">
        <f t="shared" si="22"/>
        <v/>
      </c>
      <c r="AK59" s="156"/>
      <c r="AL59" s="163"/>
      <c r="AM59" s="163"/>
      <c r="AN59" s="163"/>
      <c r="AO59" s="161"/>
      <c r="AP59" s="161"/>
      <c r="AQ59" s="163"/>
      <c r="AR59" s="163"/>
      <c r="AS59" s="163"/>
      <c r="AT59" s="163"/>
      <c r="AU59" s="163"/>
      <c r="AV59" s="163"/>
      <c r="AW59" s="151"/>
      <c r="AX59" s="138"/>
      <c r="AY59" s="157" t="str">
        <f t="shared" si="23"/>
        <v>ANUAL</v>
      </c>
      <c r="AZ59" s="154"/>
      <c r="BA59" s="155"/>
      <c r="BB59" s="138"/>
      <c r="BC59" s="138"/>
      <c r="BD59" s="154"/>
      <c r="BE59" s="155"/>
      <c r="BF59" s="158"/>
      <c r="BG59" s="138"/>
      <c r="BH59" s="138"/>
      <c r="BI59" s="154"/>
      <c r="BJ59" s="155"/>
    </row>
    <row r="60" spans="1:62" s="159" customFormat="1" ht="69.75" customHeight="1" x14ac:dyDescent="0.2">
      <c r="A60" s="160"/>
      <c r="B60" s="161"/>
      <c r="C60" s="161"/>
      <c r="D60" s="162"/>
      <c r="E60" s="160"/>
      <c r="F60" s="160"/>
      <c r="G60" s="137"/>
      <c r="H60" s="138"/>
      <c r="I60" s="139"/>
      <c r="J60" s="138"/>
      <c r="K60" s="140"/>
      <c r="L60" s="138"/>
      <c r="M60" s="151"/>
      <c r="N60" s="151"/>
      <c r="O60" s="163"/>
      <c r="P60" s="163"/>
      <c r="Q60" s="161"/>
      <c r="R60" s="161"/>
      <c r="S60" s="138"/>
      <c r="T60" s="138"/>
      <c r="U60" s="138"/>
      <c r="V60" s="138"/>
      <c r="W60" s="138"/>
      <c r="X60" s="138"/>
      <c r="Y60" s="138">
        <f t="shared" si="15"/>
        <v>0</v>
      </c>
      <c r="Z60" s="138"/>
      <c r="AA60" s="138">
        <f t="shared" si="16"/>
        <v>0</v>
      </c>
      <c r="AB60" s="138"/>
      <c r="AC60" s="138">
        <f t="shared" si="17"/>
        <v>0</v>
      </c>
      <c r="AD60" s="138" t="str">
        <f t="shared" si="18"/>
        <v/>
      </c>
      <c r="AE60" s="138">
        <f t="shared" si="19"/>
        <v>0</v>
      </c>
      <c r="AF60" s="152" t="b">
        <f t="shared" si="20"/>
        <v>0</v>
      </c>
      <c r="AG60" s="153">
        <f t="shared" si="21"/>
        <v>0</v>
      </c>
      <c r="AH60" s="138"/>
      <c r="AI60" s="154"/>
      <c r="AJ60" s="155" t="str">
        <f t="shared" si="22"/>
        <v/>
      </c>
      <c r="AK60" s="156"/>
      <c r="AL60" s="163"/>
      <c r="AM60" s="163"/>
      <c r="AN60" s="163"/>
      <c r="AO60" s="161"/>
      <c r="AP60" s="161"/>
      <c r="AQ60" s="163"/>
      <c r="AR60" s="163"/>
      <c r="AS60" s="163"/>
      <c r="AT60" s="163"/>
      <c r="AU60" s="163"/>
      <c r="AV60" s="163"/>
      <c r="AW60" s="151"/>
      <c r="AX60" s="138"/>
      <c r="AY60" s="157" t="str">
        <f t="shared" si="23"/>
        <v>ANUAL</v>
      </c>
      <c r="AZ60" s="154"/>
      <c r="BA60" s="155"/>
      <c r="BB60" s="138"/>
      <c r="BC60" s="138"/>
      <c r="BD60" s="154"/>
      <c r="BE60" s="155"/>
      <c r="BF60" s="158"/>
      <c r="BG60" s="138"/>
      <c r="BH60" s="138"/>
      <c r="BI60" s="154"/>
      <c r="BJ60" s="155"/>
    </row>
    <row r="61" spans="1:62" s="159" customFormat="1" ht="69.75" customHeight="1" x14ac:dyDescent="0.2">
      <c r="A61" s="160"/>
      <c r="B61" s="161"/>
      <c r="C61" s="161"/>
      <c r="D61" s="162"/>
      <c r="E61" s="160"/>
      <c r="F61" s="160"/>
      <c r="G61" s="137"/>
      <c r="H61" s="138"/>
      <c r="I61" s="139"/>
      <c r="J61" s="138"/>
      <c r="K61" s="140"/>
      <c r="L61" s="138"/>
      <c r="M61" s="151"/>
      <c r="N61" s="151"/>
      <c r="O61" s="163"/>
      <c r="P61" s="163"/>
      <c r="Q61" s="161"/>
      <c r="R61" s="161"/>
      <c r="S61" s="138"/>
      <c r="T61" s="138"/>
      <c r="U61" s="138"/>
      <c r="V61" s="138"/>
      <c r="W61" s="138"/>
      <c r="X61" s="138"/>
      <c r="Y61" s="138">
        <f t="shared" si="15"/>
        <v>0</v>
      </c>
      <c r="Z61" s="138"/>
      <c r="AA61" s="138">
        <f t="shared" si="16"/>
        <v>0</v>
      </c>
      <c r="AB61" s="138"/>
      <c r="AC61" s="138">
        <f t="shared" si="17"/>
        <v>0</v>
      </c>
      <c r="AD61" s="138" t="str">
        <f t="shared" si="18"/>
        <v/>
      </c>
      <c r="AE61" s="138">
        <f t="shared" si="19"/>
        <v>0</v>
      </c>
      <c r="AF61" s="152" t="b">
        <f t="shared" si="20"/>
        <v>0</v>
      </c>
      <c r="AG61" s="153">
        <f t="shared" si="21"/>
        <v>0</v>
      </c>
      <c r="AH61" s="138"/>
      <c r="AI61" s="154"/>
      <c r="AJ61" s="155" t="str">
        <f t="shared" si="22"/>
        <v/>
      </c>
      <c r="AK61" s="156"/>
      <c r="AL61" s="163"/>
      <c r="AM61" s="163"/>
      <c r="AN61" s="163"/>
      <c r="AO61" s="161"/>
      <c r="AP61" s="161"/>
      <c r="AQ61" s="163"/>
      <c r="AR61" s="163"/>
      <c r="AS61" s="163"/>
      <c r="AT61" s="163"/>
      <c r="AU61" s="163"/>
      <c r="AV61" s="163"/>
      <c r="AW61" s="151"/>
      <c r="AX61" s="138"/>
      <c r="AY61" s="157" t="str">
        <f t="shared" si="23"/>
        <v>ANUAL</v>
      </c>
      <c r="AZ61" s="154"/>
      <c r="BA61" s="155"/>
      <c r="BB61" s="138"/>
      <c r="BC61" s="138"/>
      <c r="BD61" s="154"/>
      <c r="BE61" s="155"/>
      <c r="BF61" s="158"/>
      <c r="BG61" s="138"/>
      <c r="BH61" s="138"/>
      <c r="BI61" s="154"/>
      <c r="BJ61" s="155"/>
    </row>
    <row r="62" spans="1:62" s="159" customFormat="1" ht="69.75" customHeight="1" x14ac:dyDescent="0.2">
      <c r="A62" s="160"/>
      <c r="B62" s="161"/>
      <c r="C62" s="161"/>
      <c r="D62" s="162"/>
      <c r="E62" s="160"/>
      <c r="F62" s="160"/>
      <c r="G62" s="137"/>
      <c r="H62" s="138"/>
      <c r="I62" s="139"/>
      <c r="J62" s="138"/>
      <c r="K62" s="140"/>
      <c r="L62" s="138"/>
      <c r="M62" s="151"/>
      <c r="N62" s="151"/>
      <c r="O62" s="163"/>
      <c r="P62" s="163"/>
      <c r="Q62" s="161"/>
      <c r="R62" s="161"/>
      <c r="S62" s="138"/>
      <c r="T62" s="138"/>
      <c r="U62" s="138"/>
      <c r="V62" s="138"/>
      <c r="W62" s="138"/>
      <c r="X62" s="138"/>
      <c r="Y62" s="138">
        <f t="shared" si="15"/>
        <v>0</v>
      </c>
      <c r="Z62" s="138"/>
      <c r="AA62" s="138">
        <f t="shared" si="16"/>
        <v>0</v>
      </c>
      <c r="AB62" s="138"/>
      <c r="AC62" s="138">
        <f t="shared" si="17"/>
        <v>0</v>
      </c>
      <c r="AD62" s="138" t="str">
        <f t="shared" si="18"/>
        <v/>
      </c>
      <c r="AE62" s="138">
        <f t="shared" si="19"/>
        <v>0</v>
      </c>
      <c r="AF62" s="152" t="b">
        <f t="shared" si="20"/>
        <v>0</v>
      </c>
      <c r="AG62" s="153">
        <f t="shared" si="21"/>
        <v>0</v>
      </c>
      <c r="AH62" s="138"/>
      <c r="AI62" s="154"/>
      <c r="AJ62" s="155" t="str">
        <f t="shared" si="22"/>
        <v/>
      </c>
      <c r="AK62" s="156"/>
      <c r="AL62" s="163"/>
      <c r="AM62" s="163"/>
      <c r="AN62" s="163"/>
      <c r="AO62" s="161"/>
      <c r="AP62" s="161"/>
      <c r="AQ62" s="163"/>
      <c r="AR62" s="163"/>
      <c r="AS62" s="163"/>
      <c r="AT62" s="163"/>
      <c r="AU62" s="163"/>
      <c r="AV62" s="163"/>
      <c r="AW62" s="151"/>
      <c r="AX62" s="138"/>
      <c r="AY62" s="157" t="str">
        <f t="shared" si="23"/>
        <v>ANUAL</v>
      </c>
      <c r="AZ62" s="154"/>
      <c r="BA62" s="155"/>
      <c r="BB62" s="138"/>
      <c r="BC62" s="138"/>
      <c r="BD62" s="154"/>
      <c r="BE62" s="155"/>
      <c r="BF62" s="158"/>
      <c r="BG62" s="138"/>
      <c r="BH62" s="138"/>
      <c r="BI62" s="154"/>
      <c r="BJ62" s="155"/>
    </row>
    <row r="63" spans="1:62" s="159" customFormat="1" ht="69.75" customHeight="1" x14ac:dyDescent="0.2">
      <c r="A63" s="160"/>
      <c r="B63" s="161"/>
      <c r="C63" s="161"/>
      <c r="D63" s="162"/>
      <c r="E63" s="160"/>
      <c r="F63" s="160"/>
      <c r="G63" s="137"/>
      <c r="H63" s="138"/>
      <c r="I63" s="139"/>
      <c r="J63" s="138"/>
      <c r="K63" s="140"/>
      <c r="L63" s="138"/>
      <c r="M63" s="151"/>
      <c r="N63" s="151"/>
      <c r="O63" s="163"/>
      <c r="P63" s="163"/>
      <c r="Q63" s="161"/>
      <c r="R63" s="161"/>
      <c r="S63" s="138"/>
      <c r="T63" s="138"/>
      <c r="U63" s="138"/>
      <c r="V63" s="138"/>
      <c r="W63" s="138"/>
      <c r="X63" s="138"/>
      <c r="Y63" s="138">
        <f t="shared" si="15"/>
        <v>0</v>
      </c>
      <c r="Z63" s="138"/>
      <c r="AA63" s="138">
        <f t="shared" si="16"/>
        <v>0</v>
      </c>
      <c r="AB63" s="138"/>
      <c r="AC63" s="138">
        <f t="shared" si="17"/>
        <v>0</v>
      </c>
      <c r="AD63" s="138" t="str">
        <f t="shared" si="18"/>
        <v/>
      </c>
      <c r="AE63" s="138">
        <f t="shared" si="19"/>
        <v>0</v>
      </c>
      <c r="AF63" s="152" t="b">
        <f t="shared" si="20"/>
        <v>0</v>
      </c>
      <c r="AG63" s="153">
        <f t="shared" si="21"/>
        <v>0</v>
      </c>
      <c r="AH63" s="138"/>
      <c r="AI63" s="154"/>
      <c r="AJ63" s="155" t="str">
        <f t="shared" si="22"/>
        <v/>
      </c>
      <c r="AK63" s="156"/>
      <c r="AL63" s="163"/>
      <c r="AM63" s="163"/>
      <c r="AN63" s="163"/>
      <c r="AO63" s="161"/>
      <c r="AP63" s="161"/>
      <c r="AQ63" s="163"/>
      <c r="AR63" s="163"/>
      <c r="AS63" s="163"/>
      <c r="AT63" s="163"/>
      <c r="AU63" s="163"/>
      <c r="AV63" s="163"/>
      <c r="AW63" s="151"/>
      <c r="AX63" s="138"/>
      <c r="AY63" s="157" t="str">
        <f t="shared" si="23"/>
        <v>ANUAL</v>
      </c>
      <c r="AZ63" s="154"/>
      <c r="BA63" s="155"/>
      <c r="BB63" s="138"/>
      <c r="BC63" s="138"/>
      <c r="BD63" s="154"/>
      <c r="BE63" s="155"/>
      <c r="BF63" s="158"/>
      <c r="BG63" s="138"/>
      <c r="BH63" s="138"/>
      <c r="BI63" s="154"/>
      <c r="BJ63" s="155"/>
    </row>
    <row r="64" spans="1:62" s="159" customFormat="1" ht="69.75" customHeight="1" x14ac:dyDescent="0.2">
      <c r="A64" s="160"/>
      <c r="B64" s="161"/>
      <c r="C64" s="161"/>
      <c r="D64" s="162"/>
      <c r="E64" s="160"/>
      <c r="F64" s="160"/>
      <c r="G64" s="137"/>
      <c r="H64" s="138"/>
      <c r="I64" s="139"/>
      <c r="J64" s="138"/>
      <c r="K64" s="140"/>
      <c r="L64" s="138"/>
      <c r="M64" s="151"/>
      <c r="N64" s="151"/>
      <c r="O64" s="163"/>
      <c r="P64" s="163"/>
      <c r="Q64" s="161"/>
      <c r="R64" s="161"/>
      <c r="S64" s="138"/>
      <c r="T64" s="138"/>
      <c r="U64" s="138"/>
      <c r="V64" s="138"/>
      <c r="W64" s="138"/>
      <c r="X64" s="138"/>
      <c r="Y64" s="138">
        <f t="shared" si="15"/>
        <v>0</v>
      </c>
      <c r="Z64" s="138"/>
      <c r="AA64" s="138">
        <f t="shared" si="16"/>
        <v>0</v>
      </c>
      <c r="AB64" s="138"/>
      <c r="AC64" s="138">
        <f t="shared" si="17"/>
        <v>0</v>
      </c>
      <c r="AD64" s="138" t="str">
        <f t="shared" si="18"/>
        <v/>
      </c>
      <c r="AE64" s="138">
        <f t="shared" si="19"/>
        <v>0</v>
      </c>
      <c r="AF64" s="152" t="b">
        <f t="shared" si="20"/>
        <v>0</v>
      </c>
      <c r="AG64" s="153">
        <f t="shared" si="21"/>
        <v>0</v>
      </c>
      <c r="AH64" s="138"/>
      <c r="AI64" s="154"/>
      <c r="AJ64" s="155" t="str">
        <f t="shared" si="22"/>
        <v/>
      </c>
      <c r="AK64" s="156"/>
      <c r="AL64" s="163"/>
      <c r="AM64" s="163"/>
      <c r="AN64" s="163"/>
      <c r="AO64" s="161"/>
      <c r="AP64" s="161"/>
      <c r="AQ64" s="163"/>
      <c r="AR64" s="163"/>
      <c r="AS64" s="163"/>
      <c r="AT64" s="163"/>
      <c r="AU64" s="163"/>
      <c r="AV64" s="163"/>
      <c r="AW64" s="151"/>
      <c r="AX64" s="138"/>
      <c r="AY64" s="157" t="str">
        <f t="shared" si="23"/>
        <v>ANUAL</v>
      </c>
      <c r="AZ64" s="154"/>
      <c r="BA64" s="155"/>
      <c r="BB64" s="138"/>
      <c r="BC64" s="138"/>
      <c r="BD64" s="154"/>
      <c r="BE64" s="155"/>
      <c r="BF64" s="158"/>
      <c r="BG64" s="138"/>
      <c r="BH64" s="138"/>
      <c r="BI64" s="154"/>
      <c r="BJ64" s="155"/>
    </row>
    <row r="65" spans="1:62" s="159" customFormat="1" ht="69.75" customHeight="1" x14ac:dyDescent="0.2">
      <c r="A65" s="160"/>
      <c r="B65" s="161"/>
      <c r="C65" s="161"/>
      <c r="D65" s="162"/>
      <c r="E65" s="160"/>
      <c r="F65" s="160"/>
      <c r="G65" s="137"/>
      <c r="H65" s="138"/>
      <c r="I65" s="139"/>
      <c r="J65" s="138"/>
      <c r="K65" s="140"/>
      <c r="L65" s="138"/>
      <c r="M65" s="151"/>
      <c r="N65" s="151"/>
      <c r="O65" s="163"/>
      <c r="P65" s="163"/>
      <c r="Q65" s="161"/>
      <c r="R65" s="161"/>
      <c r="S65" s="138"/>
      <c r="T65" s="138"/>
      <c r="U65" s="138"/>
      <c r="V65" s="138"/>
      <c r="W65" s="138"/>
      <c r="X65" s="138"/>
      <c r="Y65" s="138">
        <f t="shared" si="15"/>
        <v>0</v>
      </c>
      <c r="Z65" s="138"/>
      <c r="AA65" s="138">
        <f t="shared" si="16"/>
        <v>0</v>
      </c>
      <c r="AB65" s="138"/>
      <c r="AC65" s="138">
        <f t="shared" si="17"/>
        <v>0</v>
      </c>
      <c r="AD65" s="138" t="str">
        <f t="shared" si="18"/>
        <v/>
      </c>
      <c r="AE65" s="138">
        <f t="shared" si="19"/>
        <v>0</v>
      </c>
      <c r="AF65" s="152" t="b">
        <f t="shared" si="20"/>
        <v>0</v>
      </c>
      <c r="AG65" s="153">
        <f t="shared" si="21"/>
        <v>0</v>
      </c>
      <c r="AH65" s="138"/>
      <c r="AI65" s="154"/>
      <c r="AJ65" s="155" t="str">
        <f t="shared" si="22"/>
        <v/>
      </c>
      <c r="AK65" s="156"/>
      <c r="AL65" s="163"/>
      <c r="AM65" s="163"/>
      <c r="AN65" s="163"/>
      <c r="AO65" s="161"/>
      <c r="AP65" s="161"/>
      <c r="AQ65" s="163"/>
      <c r="AR65" s="163"/>
      <c r="AS65" s="163"/>
      <c r="AT65" s="163"/>
      <c r="AU65" s="163"/>
      <c r="AV65" s="163"/>
      <c r="AW65" s="151"/>
      <c r="AX65" s="138"/>
      <c r="AY65" s="157" t="str">
        <f t="shared" si="23"/>
        <v>ANUAL</v>
      </c>
      <c r="AZ65" s="154"/>
      <c r="BA65" s="155"/>
      <c r="BB65" s="138"/>
      <c r="BC65" s="138"/>
      <c r="BD65" s="154"/>
      <c r="BE65" s="155"/>
      <c r="BF65" s="158"/>
      <c r="BG65" s="138"/>
      <c r="BH65" s="138"/>
      <c r="BI65" s="154"/>
      <c r="BJ65" s="155"/>
    </row>
    <row r="66" spans="1:62" s="159" customFormat="1" ht="69.75" customHeight="1" x14ac:dyDescent="0.2">
      <c r="A66" s="160"/>
      <c r="B66" s="161"/>
      <c r="C66" s="161"/>
      <c r="D66" s="162"/>
      <c r="E66" s="160"/>
      <c r="F66" s="160"/>
      <c r="G66" s="137"/>
      <c r="H66" s="138"/>
      <c r="I66" s="139"/>
      <c r="J66" s="138"/>
      <c r="K66" s="140"/>
      <c r="L66" s="138"/>
      <c r="M66" s="151"/>
      <c r="N66" s="151"/>
      <c r="O66" s="163"/>
      <c r="P66" s="163"/>
      <c r="Q66" s="161"/>
      <c r="R66" s="161"/>
      <c r="S66" s="138"/>
      <c r="T66" s="138"/>
      <c r="U66" s="138"/>
      <c r="V66" s="138"/>
      <c r="W66" s="138"/>
      <c r="X66" s="138"/>
      <c r="Y66" s="138">
        <f t="shared" si="15"/>
        <v>0</v>
      </c>
      <c r="Z66" s="138"/>
      <c r="AA66" s="138">
        <f t="shared" si="16"/>
        <v>0</v>
      </c>
      <c r="AB66" s="138"/>
      <c r="AC66" s="138">
        <f t="shared" si="17"/>
        <v>0</v>
      </c>
      <c r="AD66" s="138" t="str">
        <f t="shared" si="18"/>
        <v/>
      </c>
      <c r="AE66" s="138">
        <f t="shared" si="19"/>
        <v>0</v>
      </c>
      <c r="AF66" s="152" t="b">
        <f t="shared" si="20"/>
        <v>0</v>
      </c>
      <c r="AG66" s="153">
        <f t="shared" si="21"/>
        <v>0</v>
      </c>
      <c r="AH66" s="138"/>
      <c r="AI66" s="154"/>
      <c r="AJ66" s="155" t="str">
        <f t="shared" si="22"/>
        <v/>
      </c>
      <c r="AK66" s="156"/>
      <c r="AL66" s="163"/>
      <c r="AM66" s="163"/>
      <c r="AN66" s="163"/>
      <c r="AO66" s="161"/>
      <c r="AP66" s="161"/>
      <c r="AQ66" s="163"/>
      <c r="AR66" s="163"/>
      <c r="AS66" s="163"/>
      <c r="AT66" s="163"/>
      <c r="AU66" s="163"/>
      <c r="AV66" s="163"/>
      <c r="AW66" s="151"/>
      <c r="AX66" s="138"/>
      <c r="AY66" s="157" t="str">
        <f t="shared" si="23"/>
        <v>ANUAL</v>
      </c>
      <c r="AZ66" s="154"/>
      <c r="BA66" s="155"/>
      <c r="BB66" s="138"/>
      <c r="BC66" s="138"/>
      <c r="BD66" s="154"/>
      <c r="BE66" s="155"/>
      <c r="BF66" s="158"/>
      <c r="BG66" s="138"/>
      <c r="BH66" s="138"/>
      <c r="BI66" s="154"/>
      <c r="BJ66" s="155"/>
    </row>
    <row r="67" spans="1:62" s="159" customFormat="1" ht="69.75" customHeight="1" x14ac:dyDescent="0.2">
      <c r="A67" s="160"/>
      <c r="B67" s="161"/>
      <c r="C67" s="161"/>
      <c r="D67" s="162"/>
      <c r="E67" s="160"/>
      <c r="F67" s="160"/>
      <c r="G67" s="137"/>
      <c r="H67" s="138"/>
      <c r="I67" s="139"/>
      <c r="J67" s="138"/>
      <c r="K67" s="140"/>
      <c r="L67" s="138"/>
      <c r="M67" s="151"/>
      <c r="N67" s="151"/>
      <c r="O67" s="163"/>
      <c r="P67" s="163"/>
      <c r="Q67" s="161"/>
      <c r="R67" s="161"/>
      <c r="S67" s="138"/>
      <c r="T67" s="138"/>
      <c r="U67" s="138"/>
      <c r="V67" s="138"/>
      <c r="W67" s="138"/>
      <c r="X67" s="138"/>
      <c r="Y67" s="138">
        <f t="shared" si="15"/>
        <v>0</v>
      </c>
      <c r="Z67" s="138"/>
      <c r="AA67" s="138">
        <f t="shared" si="16"/>
        <v>0</v>
      </c>
      <c r="AB67" s="138"/>
      <c r="AC67" s="138">
        <f t="shared" si="17"/>
        <v>0</v>
      </c>
      <c r="AD67" s="138" t="str">
        <f t="shared" si="18"/>
        <v/>
      </c>
      <c r="AE67" s="138">
        <f t="shared" si="19"/>
        <v>0</v>
      </c>
      <c r="AF67" s="152" t="b">
        <f t="shared" si="20"/>
        <v>0</v>
      </c>
      <c r="AG67" s="153">
        <f t="shared" si="21"/>
        <v>0</v>
      </c>
      <c r="AH67" s="138"/>
      <c r="AI67" s="154"/>
      <c r="AJ67" s="155" t="str">
        <f t="shared" si="22"/>
        <v/>
      </c>
      <c r="AK67" s="156"/>
      <c r="AL67" s="163"/>
      <c r="AM67" s="163"/>
      <c r="AN67" s="163"/>
      <c r="AO67" s="161"/>
      <c r="AP67" s="161"/>
      <c r="AQ67" s="163"/>
      <c r="AR67" s="163"/>
      <c r="AS67" s="163"/>
      <c r="AT67" s="163"/>
      <c r="AU67" s="163"/>
      <c r="AV67" s="163"/>
      <c r="AW67" s="151"/>
      <c r="AX67" s="138"/>
      <c r="AY67" s="157" t="str">
        <f t="shared" si="23"/>
        <v>ANUAL</v>
      </c>
      <c r="AZ67" s="154"/>
      <c r="BA67" s="155"/>
      <c r="BB67" s="138"/>
      <c r="BC67" s="138"/>
      <c r="BD67" s="154"/>
      <c r="BE67" s="155"/>
      <c r="BF67" s="158"/>
      <c r="BG67" s="138"/>
      <c r="BH67" s="138"/>
      <c r="BI67" s="154"/>
      <c r="BJ67" s="155"/>
    </row>
    <row r="68" spans="1:62" s="159" customFormat="1" ht="69.75" customHeight="1" x14ac:dyDescent="0.2">
      <c r="A68" s="160"/>
      <c r="B68" s="161"/>
      <c r="C68" s="161"/>
      <c r="D68" s="162"/>
      <c r="E68" s="160"/>
      <c r="F68" s="160"/>
      <c r="G68" s="137"/>
      <c r="H68" s="138"/>
      <c r="I68" s="139"/>
      <c r="J68" s="138"/>
      <c r="K68" s="140"/>
      <c r="L68" s="138"/>
      <c r="M68" s="151"/>
      <c r="N68" s="151"/>
      <c r="O68" s="163"/>
      <c r="P68" s="163"/>
      <c r="Q68" s="161"/>
      <c r="R68" s="161"/>
      <c r="S68" s="138"/>
      <c r="T68" s="138"/>
      <c r="U68" s="138"/>
      <c r="V68" s="138"/>
      <c r="W68" s="138"/>
      <c r="X68" s="138"/>
      <c r="Y68" s="138">
        <f t="shared" si="15"/>
        <v>0</v>
      </c>
      <c r="Z68" s="138"/>
      <c r="AA68" s="138">
        <f t="shared" si="16"/>
        <v>0</v>
      </c>
      <c r="AB68" s="138"/>
      <c r="AC68" s="138">
        <f t="shared" si="17"/>
        <v>0</v>
      </c>
      <c r="AD68" s="138" t="str">
        <f t="shared" si="18"/>
        <v/>
      </c>
      <c r="AE68" s="138">
        <f t="shared" si="19"/>
        <v>0</v>
      </c>
      <c r="AF68" s="152" t="b">
        <f t="shared" si="20"/>
        <v>0</v>
      </c>
      <c r="AG68" s="153">
        <f t="shared" si="21"/>
        <v>0</v>
      </c>
      <c r="AH68" s="138"/>
      <c r="AI68" s="154"/>
      <c r="AJ68" s="155" t="str">
        <f t="shared" si="22"/>
        <v/>
      </c>
      <c r="AK68" s="156"/>
      <c r="AL68" s="163"/>
      <c r="AM68" s="163"/>
      <c r="AN68" s="163"/>
      <c r="AO68" s="161"/>
      <c r="AP68" s="161"/>
      <c r="AQ68" s="163"/>
      <c r="AR68" s="163"/>
      <c r="AS68" s="163"/>
      <c r="AT68" s="163"/>
      <c r="AU68" s="163"/>
      <c r="AV68" s="163"/>
      <c r="AW68" s="151"/>
      <c r="AX68" s="138"/>
      <c r="AY68" s="157" t="str">
        <f t="shared" si="23"/>
        <v>ANUAL</v>
      </c>
      <c r="AZ68" s="154"/>
      <c r="BA68" s="155"/>
      <c r="BB68" s="138"/>
      <c r="BC68" s="138"/>
      <c r="BD68" s="154"/>
      <c r="BE68" s="155"/>
      <c r="BF68" s="158"/>
      <c r="BG68" s="138"/>
      <c r="BH68" s="138"/>
      <c r="BI68" s="154"/>
      <c r="BJ68" s="155"/>
    </row>
    <row r="69" spans="1:62" ht="26.25" customHeight="1" thickBot="1" x14ac:dyDescent="0.3">
      <c r="AI69" s="148" t="s">
        <v>228</v>
      </c>
      <c r="AJ69" s="149"/>
      <c r="AK69" s="150"/>
    </row>
    <row r="70" spans="1:62" ht="26.25" customHeight="1" thickBot="1" x14ac:dyDescent="0.3">
      <c r="AI70" s="144" t="s">
        <v>229</v>
      </c>
      <c r="AJ70" s="145"/>
      <c r="AK70" s="136"/>
    </row>
    <row r="71" spans="1:62" ht="26.25" customHeight="1" thickBot="1" x14ac:dyDescent="0.3">
      <c r="AI71" s="146" t="s">
        <v>0</v>
      </c>
      <c r="AJ71" s="147"/>
      <c r="AK71" s="135"/>
    </row>
    <row r="72" spans="1:62" ht="26.25" customHeight="1" thickBot="1" x14ac:dyDescent="0.3">
      <c r="AI72" s="144" t="s">
        <v>185</v>
      </c>
      <c r="AJ72" s="145"/>
      <c r="AK72" s="136" t="e">
        <f>AVERAGE(AK63)</f>
        <v>#DIV/0!</v>
      </c>
    </row>
    <row r="247" spans="121:133" x14ac:dyDescent="0.25">
      <c r="DQ247" s="50"/>
      <c r="DR247" s="50" t="s">
        <v>150</v>
      </c>
      <c r="DS247" s="50"/>
      <c r="DT247" s="50"/>
      <c r="DU247" s="132" t="s">
        <v>153</v>
      </c>
      <c r="DV247" s="132"/>
      <c r="DW247" s="132" t="s">
        <v>127</v>
      </c>
      <c r="DX247" s="132"/>
      <c r="DY247" s="132"/>
      <c r="DZ247" s="132"/>
      <c r="EA247" s="132"/>
      <c r="EB247" s="132"/>
      <c r="EC247" s="132"/>
    </row>
    <row r="248" spans="121:133" x14ac:dyDescent="0.25">
      <c r="DQ248" s="50"/>
      <c r="DR248" s="50" t="s">
        <v>151</v>
      </c>
      <c r="DS248" s="50"/>
      <c r="DT248" s="50"/>
      <c r="DU248" s="132" t="s">
        <v>154</v>
      </c>
      <c r="DV248" s="132"/>
      <c r="DW248" s="132" t="s">
        <v>158</v>
      </c>
      <c r="DX248" s="132"/>
      <c r="DY248" s="132" t="s">
        <v>161</v>
      </c>
      <c r="DZ248" s="132"/>
      <c r="EA248" s="132" t="s">
        <v>164</v>
      </c>
      <c r="EB248" s="132"/>
      <c r="EC248" s="132"/>
    </row>
    <row r="249" spans="121:133" ht="16.5" thickBot="1" x14ac:dyDescent="0.3">
      <c r="DQ249" s="50"/>
      <c r="DR249" s="50" t="s">
        <v>125</v>
      </c>
      <c r="DS249" s="50"/>
      <c r="DT249" s="50"/>
      <c r="DU249" s="132" t="s">
        <v>155</v>
      </c>
      <c r="DV249" s="132"/>
      <c r="DW249" s="132" t="s">
        <v>159</v>
      </c>
      <c r="DX249" s="132"/>
      <c r="DY249" s="132" t="s">
        <v>162</v>
      </c>
      <c r="DZ249" s="132"/>
      <c r="EA249" s="132" t="s">
        <v>165</v>
      </c>
      <c r="EB249" s="132"/>
      <c r="EC249" s="132"/>
    </row>
    <row r="250" spans="121:133" ht="16.5" thickBot="1" x14ac:dyDescent="0.3">
      <c r="DQ250" s="125"/>
      <c r="DR250" s="125" t="s">
        <v>152</v>
      </c>
      <c r="DS250" s="125"/>
      <c r="DT250" s="125"/>
      <c r="DU250" s="133" t="s">
        <v>156</v>
      </c>
      <c r="DV250" s="133"/>
      <c r="DW250" s="133" t="s">
        <v>160</v>
      </c>
      <c r="DX250" s="133"/>
      <c r="DY250" s="133" t="s">
        <v>195</v>
      </c>
      <c r="DZ250" s="133"/>
      <c r="EA250" s="133" t="s">
        <v>166</v>
      </c>
      <c r="EB250" s="133"/>
      <c r="EC250" s="133"/>
    </row>
    <row r="251" spans="121:133" x14ac:dyDescent="0.25">
      <c r="DQ251" s="50"/>
      <c r="DR251" s="50" t="s">
        <v>126</v>
      </c>
      <c r="DS251" s="51"/>
      <c r="DT251" s="50"/>
      <c r="DU251" s="132" t="s">
        <v>157</v>
      </c>
      <c r="DV251" s="132"/>
      <c r="DW251" s="132" t="s">
        <v>153</v>
      </c>
      <c r="DX251" s="132"/>
      <c r="DY251" s="132" t="s">
        <v>225</v>
      </c>
      <c r="DZ251" s="132"/>
      <c r="EA251" s="132" t="s">
        <v>167</v>
      </c>
      <c r="EB251" s="132"/>
      <c r="EC251" s="132"/>
    </row>
    <row r="252" spans="121:133" x14ac:dyDescent="0.25">
      <c r="DQ252" s="50"/>
      <c r="DR252" s="50" t="s">
        <v>31</v>
      </c>
      <c r="DS252" s="50"/>
      <c r="DT252" s="52"/>
      <c r="DU252" s="132"/>
      <c r="DV252" s="132"/>
      <c r="DW252" s="132"/>
      <c r="DX252" s="132"/>
      <c r="DY252" s="132" t="s">
        <v>163</v>
      </c>
      <c r="DZ252" s="132"/>
      <c r="EA252" s="132" t="s">
        <v>214</v>
      </c>
      <c r="EB252" s="132"/>
      <c r="EC252" s="132"/>
    </row>
  </sheetData>
  <sheetProtection formatColumns="0" formatRows="0" insertRows="0" autoFilter="0"/>
  <mergeCells count="80">
    <mergeCell ref="AK18:AK20"/>
    <mergeCell ref="AK21:AK23"/>
    <mergeCell ref="AK24:AK26"/>
    <mergeCell ref="AK27:AK29"/>
    <mergeCell ref="AK30:AK32"/>
    <mergeCell ref="AK45:AK47"/>
    <mergeCell ref="AK48:AK50"/>
    <mergeCell ref="AK51:AK53"/>
    <mergeCell ref="AK54:AK56"/>
    <mergeCell ref="AK33:AK35"/>
    <mergeCell ref="AK36:AK38"/>
    <mergeCell ref="AK39:AK41"/>
    <mergeCell ref="AK42:AK44"/>
    <mergeCell ref="A1:J1"/>
    <mergeCell ref="K1:AG1"/>
    <mergeCell ref="AH1:AW1"/>
    <mergeCell ref="AB3:AC4"/>
    <mergeCell ref="AD3:AE4"/>
    <mergeCell ref="AH3:AH4"/>
    <mergeCell ref="AI3:AJ4"/>
    <mergeCell ref="AK3:AK4"/>
    <mergeCell ref="AL3:AL4"/>
    <mergeCell ref="AM3:AM4"/>
    <mergeCell ref="A3:A4"/>
    <mergeCell ref="B3:B4"/>
    <mergeCell ref="C3:C4"/>
    <mergeCell ref="D3:D4"/>
    <mergeCell ref="E3:E4"/>
    <mergeCell ref="F3:F4"/>
    <mergeCell ref="AZ1:BA1"/>
    <mergeCell ref="BB1:BC1"/>
    <mergeCell ref="A2:C2"/>
    <mergeCell ref="D2:F2"/>
    <mergeCell ref="G2:M2"/>
    <mergeCell ref="O2:P2"/>
    <mergeCell ref="Q2:S2"/>
    <mergeCell ref="T2:AE2"/>
    <mergeCell ref="AF2:AG4"/>
    <mergeCell ref="AH2:AK2"/>
    <mergeCell ref="AL2:AW2"/>
    <mergeCell ref="AX2:BJ2"/>
    <mergeCell ref="V3:V4"/>
    <mergeCell ref="W3:W4"/>
    <mergeCell ref="X3:Y4"/>
    <mergeCell ref="Z3:AA4"/>
    <mergeCell ref="G3:G4"/>
    <mergeCell ref="H3:H4"/>
    <mergeCell ref="I3:I4"/>
    <mergeCell ref="J3:J4"/>
    <mergeCell ref="K3:K4"/>
    <mergeCell ref="L3:L4"/>
    <mergeCell ref="M3:M4"/>
    <mergeCell ref="O3:O4"/>
    <mergeCell ref="P3:P4"/>
    <mergeCell ref="Q3:Q4"/>
    <mergeCell ref="N3:N4"/>
    <mergeCell ref="R3:R4"/>
    <mergeCell ref="S3:S4"/>
    <mergeCell ref="T3:T4"/>
    <mergeCell ref="U3:U4"/>
    <mergeCell ref="BG3:BG4"/>
    <mergeCell ref="AV3:AV4"/>
    <mergeCell ref="AW3:AW4"/>
    <mergeCell ref="AN3:AN4"/>
    <mergeCell ref="AO3:AO4"/>
    <mergeCell ref="AS3:AS4"/>
    <mergeCell ref="AT3:AT4"/>
    <mergeCell ref="AU3:AU4"/>
    <mergeCell ref="AP3:AP4"/>
    <mergeCell ref="AQ3:AQ4"/>
    <mergeCell ref="AR3:AR4"/>
    <mergeCell ref="BH3:BH4"/>
    <mergeCell ref="BI3:BJ4"/>
    <mergeCell ref="AX3:AX4"/>
    <mergeCell ref="AY3:AY4"/>
    <mergeCell ref="AZ3:BA4"/>
    <mergeCell ref="BB3:BB4"/>
    <mergeCell ref="BC3:BC4"/>
    <mergeCell ref="BD3:BE4"/>
    <mergeCell ref="BF3:BF4"/>
  </mergeCells>
  <conditionalFormatting sqref="AF18:AF23 AF48:AF68">
    <cfRule type="containsText" dxfId="54" priority="86" stopIfTrue="1" operator="containsText" text="INSIGNIFICANTE">
      <formula>NOT(ISERROR(SEARCH("INSIGNIFICANTE",AF18)))</formula>
    </cfRule>
    <cfRule type="containsText" dxfId="53" priority="87" stopIfTrue="1" operator="containsText" text="BAJO">
      <formula>NOT(ISERROR(SEARCH("BAJO",AF18)))</formula>
    </cfRule>
    <cfRule type="containsText" dxfId="52" priority="88" stopIfTrue="1" operator="containsText" text="MEDIO">
      <formula>NOT(ISERROR(SEARCH("MEDIO",AF18)))</formula>
    </cfRule>
    <cfRule type="containsText" dxfId="51" priority="89" stopIfTrue="1" operator="containsText" text="MUY ALTO">
      <formula>NOT(ISERROR(SEARCH("MUY ALTO",AF18)))</formula>
    </cfRule>
    <cfRule type="containsText" dxfId="50" priority="90" stopIfTrue="1" operator="containsText" text="ALTO">
      <formula>NOT(ISERROR(SEARCH("ALTO",AF18)))</formula>
    </cfRule>
  </conditionalFormatting>
  <conditionalFormatting sqref="AF24:AF26">
    <cfRule type="containsText" dxfId="49" priority="46" stopIfTrue="1" operator="containsText" text="INSIGNIFICANTE">
      <formula>NOT(ISERROR(SEARCH("INSIGNIFICANTE",AF24)))</formula>
    </cfRule>
    <cfRule type="containsText" dxfId="48" priority="47" stopIfTrue="1" operator="containsText" text="BAJO">
      <formula>NOT(ISERROR(SEARCH("BAJO",AF24)))</formula>
    </cfRule>
    <cfRule type="containsText" dxfId="47" priority="48" stopIfTrue="1" operator="containsText" text="MEDIO">
      <formula>NOT(ISERROR(SEARCH("MEDIO",AF24)))</formula>
    </cfRule>
    <cfRule type="containsText" dxfId="46" priority="49" stopIfTrue="1" operator="containsText" text="MUY ALTO">
      <formula>NOT(ISERROR(SEARCH("MUY ALTO",AF24)))</formula>
    </cfRule>
    <cfRule type="containsText" dxfId="45" priority="50" stopIfTrue="1" operator="containsText" text="ALTO">
      <formula>NOT(ISERROR(SEARCH("ALTO",AF24)))</formula>
    </cfRule>
  </conditionalFormatting>
  <conditionalFormatting sqref="AF27:AF29">
    <cfRule type="containsText" dxfId="44" priority="41" stopIfTrue="1" operator="containsText" text="INSIGNIFICANTE">
      <formula>NOT(ISERROR(SEARCH("INSIGNIFICANTE",AF27)))</formula>
    </cfRule>
    <cfRule type="containsText" dxfId="43" priority="42" stopIfTrue="1" operator="containsText" text="BAJO">
      <formula>NOT(ISERROR(SEARCH("BAJO",AF27)))</formula>
    </cfRule>
    <cfRule type="containsText" dxfId="42" priority="43" stopIfTrue="1" operator="containsText" text="MEDIO">
      <formula>NOT(ISERROR(SEARCH("MEDIO",AF27)))</formula>
    </cfRule>
    <cfRule type="containsText" dxfId="41" priority="44" stopIfTrue="1" operator="containsText" text="MUY ALTO">
      <formula>NOT(ISERROR(SEARCH("MUY ALTO",AF27)))</formula>
    </cfRule>
    <cfRule type="containsText" dxfId="40" priority="45" stopIfTrue="1" operator="containsText" text="ALTO">
      <formula>NOT(ISERROR(SEARCH("ALTO",AF27)))</formula>
    </cfRule>
  </conditionalFormatting>
  <conditionalFormatting sqref="AF30:AF32">
    <cfRule type="containsText" dxfId="39" priority="36" stopIfTrue="1" operator="containsText" text="INSIGNIFICANTE">
      <formula>NOT(ISERROR(SEARCH("INSIGNIFICANTE",AF30)))</formula>
    </cfRule>
    <cfRule type="containsText" dxfId="38" priority="37" stopIfTrue="1" operator="containsText" text="BAJO">
      <formula>NOT(ISERROR(SEARCH("BAJO",AF30)))</formula>
    </cfRule>
    <cfRule type="containsText" dxfId="37" priority="38" stopIfTrue="1" operator="containsText" text="MEDIO">
      <formula>NOT(ISERROR(SEARCH("MEDIO",AF30)))</formula>
    </cfRule>
    <cfRule type="containsText" dxfId="36" priority="39" stopIfTrue="1" operator="containsText" text="MUY ALTO">
      <formula>NOT(ISERROR(SEARCH("MUY ALTO",AF30)))</formula>
    </cfRule>
    <cfRule type="containsText" dxfId="35" priority="40" stopIfTrue="1" operator="containsText" text="ALTO">
      <formula>NOT(ISERROR(SEARCH("ALTO",AF30)))</formula>
    </cfRule>
  </conditionalFormatting>
  <conditionalFormatting sqref="AF33:AF38">
    <cfRule type="containsText" dxfId="34" priority="31" stopIfTrue="1" operator="containsText" text="INSIGNIFICANTE">
      <formula>NOT(ISERROR(SEARCH("INSIGNIFICANTE",AF33)))</formula>
    </cfRule>
    <cfRule type="containsText" dxfId="33" priority="32" stopIfTrue="1" operator="containsText" text="BAJO">
      <formula>NOT(ISERROR(SEARCH("BAJO",AF33)))</formula>
    </cfRule>
    <cfRule type="containsText" dxfId="32" priority="33" stopIfTrue="1" operator="containsText" text="MEDIO">
      <formula>NOT(ISERROR(SEARCH("MEDIO",AF33)))</formula>
    </cfRule>
    <cfRule type="containsText" dxfId="31" priority="34" stopIfTrue="1" operator="containsText" text="MUY ALTO">
      <formula>NOT(ISERROR(SEARCH("MUY ALTO",AF33)))</formula>
    </cfRule>
    <cfRule type="containsText" dxfId="30" priority="35" stopIfTrue="1" operator="containsText" text="ALTO">
      <formula>NOT(ISERROR(SEARCH("ALTO",AF33)))</formula>
    </cfRule>
  </conditionalFormatting>
  <conditionalFormatting sqref="AF39:AF41">
    <cfRule type="containsText" dxfId="29" priority="26" stopIfTrue="1" operator="containsText" text="INSIGNIFICANTE">
      <formula>NOT(ISERROR(SEARCH("INSIGNIFICANTE",AF39)))</formula>
    </cfRule>
    <cfRule type="containsText" dxfId="28" priority="27" stopIfTrue="1" operator="containsText" text="BAJO">
      <formula>NOT(ISERROR(SEARCH("BAJO",AF39)))</formula>
    </cfRule>
    <cfRule type="containsText" dxfId="27" priority="28" stopIfTrue="1" operator="containsText" text="MEDIO">
      <formula>NOT(ISERROR(SEARCH("MEDIO",AF39)))</formula>
    </cfRule>
    <cfRule type="containsText" dxfId="26" priority="29" stopIfTrue="1" operator="containsText" text="MUY ALTO">
      <formula>NOT(ISERROR(SEARCH("MUY ALTO",AF39)))</formula>
    </cfRule>
    <cfRule type="containsText" dxfId="25" priority="30" stopIfTrue="1" operator="containsText" text="ALTO">
      <formula>NOT(ISERROR(SEARCH("ALTO",AF39)))</formula>
    </cfRule>
  </conditionalFormatting>
  <conditionalFormatting sqref="AF42:AF44">
    <cfRule type="containsText" dxfId="24" priority="21" stopIfTrue="1" operator="containsText" text="INSIGNIFICANTE">
      <formula>NOT(ISERROR(SEARCH("INSIGNIFICANTE",AF42)))</formula>
    </cfRule>
    <cfRule type="containsText" dxfId="23" priority="22" stopIfTrue="1" operator="containsText" text="BAJO">
      <formula>NOT(ISERROR(SEARCH("BAJO",AF42)))</formula>
    </cfRule>
    <cfRule type="containsText" dxfId="22" priority="23" stopIfTrue="1" operator="containsText" text="MEDIO">
      <formula>NOT(ISERROR(SEARCH("MEDIO",AF42)))</formula>
    </cfRule>
    <cfRule type="containsText" dxfId="21" priority="24" stopIfTrue="1" operator="containsText" text="MUY ALTO">
      <formula>NOT(ISERROR(SEARCH("MUY ALTO",AF42)))</formula>
    </cfRule>
    <cfRule type="containsText" dxfId="20" priority="25" stopIfTrue="1" operator="containsText" text="ALTO">
      <formula>NOT(ISERROR(SEARCH("ALTO",AF42)))</formula>
    </cfRule>
  </conditionalFormatting>
  <conditionalFormatting sqref="AF45:AF47">
    <cfRule type="containsText" dxfId="19" priority="16" stopIfTrue="1" operator="containsText" text="INSIGNIFICANTE">
      <formula>NOT(ISERROR(SEARCH("INSIGNIFICANTE",AF45)))</formula>
    </cfRule>
    <cfRule type="containsText" dxfId="18" priority="17" stopIfTrue="1" operator="containsText" text="BAJO">
      <formula>NOT(ISERROR(SEARCH("BAJO",AF45)))</formula>
    </cfRule>
    <cfRule type="containsText" dxfId="17" priority="18" stopIfTrue="1" operator="containsText" text="MEDIO">
      <formula>NOT(ISERROR(SEARCH("MEDIO",AF45)))</formula>
    </cfRule>
    <cfRule type="containsText" dxfId="16" priority="19" stopIfTrue="1" operator="containsText" text="MUY ALTO">
      <formula>NOT(ISERROR(SEARCH("MUY ALTO",AF45)))</formula>
    </cfRule>
    <cfRule type="containsText" dxfId="15" priority="20" stopIfTrue="1" operator="containsText" text="ALTO">
      <formula>NOT(ISERROR(SEARCH("ALTO",AF45)))</formula>
    </cfRule>
  </conditionalFormatting>
  <conditionalFormatting sqref="AF15">
    <cfRule type="containsText" dxfId="14" priority="11" stopIfTrue="1" operator="containsText" text="INSIGNIFICANTE">
      <formula>NOT(ISERROR(SEARCH("INSIGNIFICANTE",AF15)))</formula>
    </cfRule>
    <cfRule type="containsText" dxfId="13" priority="12" stopIfTrue="1" operator="containsText" text="BAJO">
      <formula>NOT(ISERROR(SEARCH("BAJO",AF15)))</formula>
    </cfRule>
    <cfRule type="containsText" dxfId="12" priority="13" stopIfTrue="1" operator="containsText" text="MEDIO">
      <formula>NOT(ISERROR(SEARCH("MEDIO",AF15)))</formula>
    </cfRule>
    <cfRule type="containsText" dxfId="11" priority="14" stopIfTrue="1" operator="containsText" text="MUY ALTO">
      <formula>NOT(ISERROR(SEARCH("MUY ALTO",AF15)))</formula>
    </cfRule>
    <cfRule type="containsText" dxfId="10" priority="15" stopIfTrue="1" operator="containsText" text="ALTO">
      <formula>NOT(ISERROR(SEARCH("ALTO",AF15)))</formula>
    </cfRule>
  </conditionalFormatting>
  <conditionalFormatting sqref="AF16:AF17">
    <cfRule type="containsText" dxfId="9" priority="6" stopIfTrue="1" operator="containsText" text="INSIGNIFICANTE">
      <formula>NOT(ISERROR(SEARCH("INSIGNIFICANTE",AF16)))</formula>
    </cfRule>
    <cfRule type="containsText" dxfId="8" priority="7" stopIfTrue="1" operator="containsText" text="BAJO">
      <formula>NOT(ISERROR(SEARCH("BAJO",AF16)))</formula>
    </cfRule>
    <cfRule type="containsText" dxfId="7" priority="8" stopIfTrue="1" operator="containsText" text="MEDIO">
      <formula>NOT(ISERROR(SEARCH("MEDIO",AF16)))</formula>
    </cfRule>
    <cfRule type="containsText" dxfId="6" priority="9" stopIfTrue="1" operator="containsText" text="MUY ALTO">
      <formula>NOT(ISERROR(SEARCH("MUY ALTO",AF16)))</formula>
    </cfRule>
    <cfRule type="containsText" dxfId="5" priority="10" stopIfTrue="1" operator="containsText" text="ALTO">
      <formula>NOT(ISERROR(SEARCH("ALTO",AF16)))</formula>
    </cfRule>
  </conditionalFormatting>
  <conditionalFormatting sqref="AF5:AF14">
    <cfRule type="containsText" dxfId="4" priority="1" stopIfTrue="1" operator="containsText" text="INSIGNIFICANTE">
      <formula>NOT(ISERROR(SEARCH("INSIGNIFICANTE",AF5)))</formula>
    </cfRule>
    <cfRule type="containsText" dxfId="3" priority="2" stopIfTrue="1" operator="containsText" text="BAJO">
      <formula>NOT(ISERROR(SEARCH("BAJO",AF5)))</formula>
    </cfRule>
    <cfRule type="containsText" dxfId="2" priority="3" stopIfTrue="1" operator="containsText" text="MEDIO">
      <formula>NOT(ISERROR(SEARCH("MEDIO",AF5)))</formula>
    </cfRule>
    <cfRule type="containsText" dxfId="1" priority="4" stopIfTrue="1" operator="containsText" text="MUY ALTO">
      <formula>NOT(ISERROR(SEARCH("MUY ALTO",AF5)))</formula>
    </cfRule>
    <cfRule type="containsText" dxfId="0" priority="5" stopIfTrue="1" operator="containsText" text="ALTO">
      <formula>NOT(ISERROR(SEARCH("ALTO",AF5)))</formula>
    </cfRule>
  </conditionalFormatting>
  <dataValidations count="5">
    <dataValidation type="list" allowBlank="1" showInputMessage="1" showErrorMessage="1" sqref="AB5:AB68">
      <formula1>$DY$248:$DY$252</formula1>
    </dataValidation>
    <dataValidation type="list" allowBlank="1" showInputMessage="1" showErrorMessage="1" sqref="W15:W68">
      <formula1>$DR$247:$DR$252</formula1>
    </dataValidation>
    <dataValidation type="list" showInputMessage="1" showErrorMessage="1" sqref="Z5:Z68">
      <formula1>$DW$247:$DW$251</formula1>
    </dataValidation>
    <dataValidation type="list" allowBlank="1" showInputMessage="1" showErrorMessage="1" sqref="X5:X68">
      <formula1>$DU$247:$DU$251</formula1>
    </dataValidation>
    <dataValidation type="list" allowBlank="1" showInputMessage="1" showErrorMessage="1" sqref="BI15:BI68 AZ15:AZ68 BD15:BD68 AI5:AI68">
      <formula1>$EA$248:$EA$252</formula1>
    </dataValidation>
  </dataValidations>
  <printOptions horizontalCentered="1" verticalCentered="1"/>
  <pageMargins left="0.23622047244094491" right="0.23622047244094491" top="0.74803149606299213" bottom="0.74803149606299213" header="0.31496062992125984" footer="0.31496062992125984"/>
  <pageSetup paperSize="5" scale="10" orientation="portrait" r:id="rId1"/>
  <headerFooter>
    <oddFooter>&amp;LEste formato de vigente a partir del 1 de octubre de 2013</oddFooter>
  </headerFooter>
  <rowBreaks count="2" manualBreakCount="2">
    <brk id="74" max="60" man="1"/>
    <brk id="78" max="60" man="1"/>
  </rowBreaks>
  <ignoredErrors>
    <ignoredError sqref="AK72" unlockedFormula="1"/>
  </ignoredErrors>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75"/>
  <sheetViews>
    <sheetView topLeftCell="F15" zoomScale="108" zoomScaleNormal="79" zoomScaleSheetLayoutView="69" zoomScalePageLayoutView="79" workbookViewId="0">
      <selection activeCell="I17" sqref="I17"/>
    </sheetView>
  </sheetViews>
  <sheetFormatPr baseColWidth="10" defaultColWidth="10.85546875" defaultRowHeight="14.25" x14ac:dyDescent="0.25"/>
  <cols>
    <col min="1" max="1" width="8.140625" style="62" customWidth="1"/>
    <col min="2" max="2" width="17" style="62" customWidth="1"/>
    <col min="3" max="3" width="35.28515625" style="62" customWidth="1"/>
    <col min="4" max="4" width="2.7109375" style="62" customWidth="1"/>
    <col min="5" max="5" width="9.7109375" style="62" customWidth="1"/>
    <col min="6" max="6" width="15.85546875" style="62" customWidth="1"/>
    <col min="7" max="7" width="35.28515625" style="62" customWidth="1"/>
    <col min="8" max="8" width="2.7109375" style="62" customWidth="1"/>
    <col min="9" max="9" width="20.28515625" style="62" customWidth="1"/>
    <col min="10" max="10" width="13.85546875" style="62" customWidth="1"/>
    <col min="11" max="11" width="11.85546875" style="62" customWidth="1"/>
    <col min="12" max="15" width="11.85546875" style="61" customWidth="1"/>
    <col min="16" max="16" width="4.7109375" style="61" customWidth="1"/>
    <col min="17" max="17" width="2.85546875" style="61" customWidth="1"/>
    <col min="18" max="18" width="17.140625" style="62" customWidth="1"/>
    <col min="19" max="19" width="11.42578125" style="62" customWidth="1"/>
    <col min="20" max="24" width="11.85546875" style="62" customWidth="1"/>
    <col min="25" max="25" width="11" style="62" customWidth="1"/>
    <col min="26" max="27" width="9.140625" style="62" customWidth="1"/>
    <col min="28" max="16384" width="10.85546875" style="62"/>
  </cols>
  <sheetData>
    <row r="1" spans="1:27" ht="40.5" customHeight="1" thickBot="1" x14ac:dyDescent="0.3">
      <c r="A1" s="359" t="s">
        <v>138</v>
      </c>
      <c r="B1" s="360"/>
      <c r="C1" s="360"/>
      <c r="D1" s="374" t="s">
        <v>197</v>
      </c>
      <c r="E1" s="375"/>
      <c r="F1" s="375"/>
      <c r="G1" s="375"/>
      <c r="H1" s="375"/>
      <c r="I1" s="375"/>
      <c r="J1" s="375"/>
      <c r="K1" s="375"/>
      <c r="L1" s="376"/>
      <c r="M1" s="377" t="s">
        <v>198</v>
      </c>
      <c r="N1" s="378"/>
      <c r="O1" s="378"/>
      <c r="P1" s="379"/>
      <c r="R1" s="61"/>
      <c r="S1" s="61"/>
      <c r="T1" s="61"/>
      <c r="U1" s="61"/>
    </row>
    <row r="2" spans="1:27" ht="23.25" customHeight="1" thickBot="1" x14ac:dyDescent="0.3">
      <c r="A2" s="370" t="s">
        <v>1</v>
      </c>
      <c r="B2" s="370"/>
      <c r="C2" s="370"/>
      <c r="D2" s="370"/>
      <c r="E2" s="370"/>
      <c r="F2" s="370"/>
      <c r="G2" s="370"/>
      <c r="H2" s="370"/>
      <c r="I2" s="370"/>
      <c r="J2" s="370"/>
      <c r="K2" s="370"/>
      <c r="L2" s="370"/>
      <c r="M2" s="370"/>
      <c r="N2" s="370"/>
      <c r="O2" s="370"/>
      <c r="P2" s="370"/>
      <c r="Q2" s="370"/>
      <c r="R2" s="370"/>
      <c r="S2" s="370"/>
      <c r="T2" s="61"/>
      <c r="U2" s="61"/>
      <c r="V2" s="61"/>
      <c r="W2" s="61"/>
      <c r="X2" s="61"/>
      <c r="Y2" s="61"/>
      <c r="Z2" s="61"/>
      <c r="AA2" s="61"/>
    </row>
    <row r="3" spans="1:27" ht="36" customHeight="1" thickBot="1" x14ac:dyDescent="0.3">
      <c r="A3" s="356" t="s">
        <v>135</v>
      </c>
      <c r="B3" s="357"/>
      <c r="C3" s="357"/>
      <c r="D3" s="357"/>
      <c r="E3" s="357"/>
      <c r="F3" s="357"/>
      <c r="G3" s="358"/>
      <c r="H3" s="10"/>
      <c r="I3" s="371" t="s">
        <v>136</v>
      </c>
      <c r="J3" s="372"/>
      <c r="K3" s="372"/>
      <c r="L3" s="372"/>
      <c r="M3" s="372"/>
      <c r="N3" s="372"/>
      <c r="O3" s="372"/>
      <c r="P3" s="373"/>
      <c r="Q3" s="16"/>
    </row>
    <row r="4" spans="1:27" ht="30" customHeight="1" thickBot="1" x14ac:dyDescent="0.3">
      <c r="A4" s="98" t="s">
        <v>129</v>
      </c>
      <c r="B4" s="63"/>
      <c r="C4" s="63"/>
      <c r="D4" s="61"/>
      <c r="E4" s="98" t="s">
        <v>132</v>
      </c>
      <c r="F4" s="61"/>
      <c r="G4" s="61"/>
      <c r="H4" s="61"/>
      <c r="I4" s="64" t="s">
        <v>123</v>
      </c>
      <c r="Y4" s="33"/>
    </row>
    <row r="5" spans="1:27" ht="38.25" customHeight="1" thickBot="1" x14ac:dyDescent="0.3">
      <c r="A5" s="113" t="s">
        <v>143</v>
      </c>
      <c r="B5" s="106" t="s">
        <v>149</v>
      </c>
      <c r="C5" s="113" t="s">
        <v>144</v>
      </c>
      <c r="D5" s="65"/>
      <c r="E5" s="113" t="s">
        <v>143</v>
      </c>
      <c r="F5" s="106" t="s">
        <v>149</v>
      </c>
      <c r="G5" s="113" t="s">
        <v>144</v>
      </c>
      <c r="H5" s="65"/>
      <c r="I5" s="5" t="s">
        <v>35</v>
      </c>
      <c r="J5" s="58" t="s">
        <v>36</v>
      </c>
      <c r="K5" s="317" t="s">
        <v>37</v>
      </c>
      <c r="L5" s="318"/>
      <c r="M5" s="318"/>
      <c r="N5" s="318"/>
      <c r="O5" s="318"/>
      <c r="P5" s="319"/>
      <c r="Q5" s="18"/>
      <c r="Y5" s="66"/>
    </row>
    <row r="6" spans="1:27" ht="36.75" customHeight="1" thickBot="1" x14ac:dyDescent="0.3">
      <c r="A6" s="114">
        <v>1</v>
      </c>
      <c r="B6" s="107" t="s">
        <v>2</v>
      </c>
      <c r="C6" s="115" t="s">
        <v>142</v>
      </c>
      <c r="D6" s="61"/>
      <c r="E6" s="118">
        <v>1</v>
      </c>
      <c r="F6" s="119" t="s">
        <v>2</v>
      </c>
      <c r="G6" s="120" t="s">
        <v>168</v>
      </c>
      <c r="H6" s="61"/>
      <c r="I6" s="59" t="s">
        <v>38</v>
      </c>
      <c r="J6" s="22">
        <v>14</v>
      </c>
      <c r="K6" s="311" t="s">
        <v>111</v>
      </c>
      <c r="L6" s="312"/>
      <c r="M6" s="312"/>
      <c r="N6" s="312"/>
      <c r="O6" s="312"/>
      <c r="P6" s="313"/>
      <c r="Q6" s="19"/>
      <c r="Y6" s="66"/>
    </row>
    <row r="7" spans="1:27" ht="35.25" customHeight="1" thickBot="1" x14ac:dyDescent="0.3">
      <c r="A7" s="114">
        <v>5</v>
      </c>
      <c r="B7" s="107" t="s">
        <v>25</v>
      </c>
      <c r="C7" s="115" t="s">
        <v>141</v>
      </c>
      <c r="D7" s="61"/>
      <c r="E7" s="118">
        <v>5</v>
      </c>
      <c r="F7" s="119" t="s">
        <v>25</v>
      </c>
      <c r="G7" s="121" t="s">
        <v>169</v>
      </c>
      <c r="H7" s="61"/>
      <c r="I7" s="59" t="s">
        <v>39</v>
      </c>
      <c r="J7" s="22">
        <v>10</v>
      </c>
      <c r="K7" s="311" t="s">
        <v>110</v>
      </c>
      <c r="L7" s="312"/>
      <c r="M7" s="312"/>
      <c r="N7" s="312"/>
      <c r="O7" s="312"/>
      <c r="P7" s="313"/>
      <c r="Q7" s="19"/>
      <c r="Y7" s="66"/>
    </row>
    <row r="8" spans="1:27" ht="39.75" customHeight="1" thickBot="1" x14ac:dyDescent="0.3">
      <c r="A8" s="114">
        <v>10</v>
      </c>
      <c r="B8" s="107" t="s">
        <v>3</v>
      </c>
      <c r="C8" s="115" t="s">
        <v>139</v>
      </c>
      <c r="D8" s="61"/>
      <c r="E8" s="118">
        <v>10</v>
      </c>
      <c r="F8" s="119" t="s">
        <v>3</v>
      </c>
      <c r="G8" s="115" t="s">
        <v>170</v>
      </c>
      <c r="H8" s="61"/>
      <c r="I8" s="59" t="s">
        <v>40</v>
      </c>
      <c r="J8" s="22">
        <v>6</v>
      </c>
      <c r="K8" s="311" t="s">
        <v>112</v>
      </c>
      <c r="L8" s="312"/>
      <c r="M8" s="312"/>
      <c r="N8" s="312"/>
      <c r="O8" s="312"/>
      <c r="P8" s="313"/>
      <c r="Q8" s="19"/>
      <c r="Y8" s="66"/>
    </row>
    <row r="9" spans="1:27" ht="25.5" customHeight="1" x14ac:dyDescent="0.25">
      <c r="A9" s="114">
        <v>20</v>
      </c>
      <c r="B9" s="107" t="s">
        <v>26</v>
      </c>
      <c r="C9" s="115" t="s">
        <v>140</v>
      </c>
      <c r="D9" s="61"/>
      <c r="E9" s="118">
        <v>20</v>
      </c>
      <c r="F9" s="119" t="s">
        <v>26</v>
      </c>
      <c r="G9" s="115" t="s">
        <v>171</v>
      </c>
      <c r="H9" s="61"/>
      <c r="I9" s="385" t="s">
        <v>41</v>
      </c>
      <c r="J9" s="380">
        <v>3</v>
      </c>
      <c r="K9" s="311" t="s">
        <v>113</v>
      </c>
      <c r="L9" s="312"/>
      <c r="M9" s="312"/>
      <c r="N9" s="312"/>
      <c r="O9" s="312"/>
      <c r="P9" s="313"/>
      <c r="Q9" s="20"/>
      <c r="Y9" s="66"/>
    </row>
    <row r="10" spans="1:27" ht="23.25" customHeight="1" thickBot="1" x14ac:dyDescent="0.3">
      <c r="A10" s="116">
        <v>50</v>
      </c>
      <c r="B10" s="108" t="s">
        <v>4</v>
      </c>
      <c r="C10" s="117" t="s">
        <v>30</v>
      </c>
      <c r="D10" s="61"/>
      <c r="E10" s="122">
        <v>50</v>
      </c>
      <c r="F10" s="123" t="s">
        <v>4</v>
      </c>
      <c r="G10" s="124" t="s">
        <v>172</v>
      </c>
      <c r="H10" s="61"/>
      <c r="I10" s="386"/>
      <c r="J10" s="381"/>
      <c r="K10" s="311"/>
      <c r="L10" s="312"/>
      <c r="M10" s="312"/>
      <c r="N10" s="312"/>
      <c r="O10" s="312"/>
      <c r="P10" s="313"/>
      <c r="Q10" s="20"/>
      <c r="Y10" s="33"/>
    </row>
    <row r="11" spans="1:27" ht="15" customHeight="1" x14ac:dyDescent="0.25">
      <c r="A11" s="61"/>
      <c r="B11" s="61"/>
      <c r="C11" s="61"/>
      <c r="D11" s="61"/>
      <c r="H11" s="61"/>
      <c r="I11" s="385" t="s">
        <v>65</v>
      </c>
      <c r="J11" s="380">
        <v>2</v>
      </c>
      <c r="K11" s="311" t="s">
        <v>175</v>
      </c>
      <c r="L11" s="312"/>
      <c r="M11" s="312"/>
      <c r="N11" s="312"/>
      <c r="O11" s="312"/>
      <c r="P11" s="313"/>
      <c r="Q11" s="19"/>
      <c r="Y11" s="33"/>
    </row>
    <row r="12" spans="1:27" ht="39" customHeight="1" thickBot="1" x14ac:dyDescent="0.3">
      <c r="A12" s="98" t="s">
        <v>130</v>
      </c>
      <c r="B12" s="61"/>
      <c r="C12" s="61"/>
      <c r="D12" s="61"/>
      <c r="E12" s="98" t="s">
        <v>133</v>
      </c>
      <c r="F12" s="61"/>
      <c r="G12" s="61"/>
      <c r="H12" s="61"/>
      <c r="I12" s="386"/>
      <c r="J12" s="381"/>
      <c r="K12" s="314"/>
      <c r="L12" s="315"/>
      <c r="M12" s="315"/>
      <c r="N12" s="315"/>
      <c r="O12" s="315"/>
      <c r="P12" s="316"/>
      <c r="Q12" s="19"/>
      <c r="Y12" s="33"/>
    </row>
    <row r="13" spans="1:27" ht="25.5" x14ac:dyDescent="0.25">
      <c r="A13" s="100" t="s">
        <v>143</v>
      </c>
      <c r="B13" s="106" t="s">
        <v>149</v>
      </c>
      <c r="C13" s="103" t="s">
        <v>144</v>
      </c>
      <c r="D13" s="61"/>
      <c r="E13" s="100" t="s">
        <v>143</v>
      </c>
      <c r="F13" s="106" t="s">
        <v>149</v>
      </c>
      <c r="G13" s="103" t="s">
        <v>144</v>
      </c>
      <c r="H13" s="61"/>
      <c r="I13" s="33"/>
      <c r="J13" s="67"/>
      <c r="K13" s="67"/>
      <c r="L13" s="67"/>
      <c r="M13" s="67"/>
      <c r="N13" s="67"/>
      <c r="O13" s="67"/>
      <c r="P13" s="67"/>
      <c r="Q13" s="67"/>
      <c r="Y13" s="33"/>
    </row>
    <row r="14" spans="1:27" ht="17.25" thickBot="1" x14ac:dyDescent="0.3">
      <c r="A14" s="101">
        <v>1</v>
      </c>
      <c r="B14" s="107" t="s">
        <v>2</v>
      </c>
      <c r="C14" s="104" t="s">
        <v>5</v>
      </c>
      <c r="D14" s="65"/>
      <c r="E14" s="101">
        <v>1</v>
      </c>
      <c r="F14" s="107" t="s">
        <v>2</v>
      </c>
      <c r="G14" s="109" t="s">
        <v>13</v>
      </c>
      <c r="H14" s="65"/>
      <c r="I14" s="64" t="s">
        <v>122</v>
      </c>
      <c r="Q14" s="67"/>
      <c r="Y14" s="33"/>
    </row>
    <row r="15" spans="1:27" ht="26.25" customHeight="1" thickBot="1" x14ac:dyDescent="0.3">
      <c r="A15" s="101">
        <v>5</v>
      </c>
      <c r="B15" s="107" t="s">
        <v>25</v>
      </c>
      <c r="C15" s="104" t="s">
        <v>27</v>
      </c>
      <c r="D15" s="61"/>
      <c r="E15" s="101">
        <v>5</v>
      </c>
      <c r="F15" s="107" t="s">
        <v>25</v>
      </c>
      <c r="G15" s="109" t="s">
        <v>14</v>
      </c>
      <c r="H15" s="61"/>
      <c r="I15" s="5" t="s">
        <v>42</v>
      </c>
      <c r="J15" s="58" t="s">
        <v>43</v>
      </c>
      <c r="K15" s="382" t="s">
        <v>37</v>
      </c>
      <c r="L15" s="383"/>
      <c r="M15" s="383"/>
      <c r="N15" s="383"/>
      <c r="O15" s="383"/>
      <c r="P15" s="384"/>
      <c r="Y15" s="33"/>
    </row>
    <row r="16" spans="1:27" ht="26.25" customHeight="1" thickBot="1" x14ac:dyDescent="0.3">
      <c r="A16" s="101">
        <v>10</v>
      </c>
      <c r="B16" s="107" t="s">
        <v>3</v>
      </c>
      <c r="C16" s="104" t="s">
        <v>6</v>
      </c>
      <c r="D16" s="61"/>
      <c r="E16" s="101">
        <v>10</v>
      </c>
      <c r="F16" s="107" t="s">
        <v>3</v>
      </c>
      <c r="G16" s="109" t="s">
        <v>29</v>
      </c>
      <c r="H16" s="61"/>
      <c r="I16" s="59" t="s">
        <v>44</v>
      </c>
      <c r="J16" s="22">
        <v>5</v>
      </c>
      <c r="K16" s="325" t="s">
        <v>114</v>
      </c>
      <c r="L16" s="326"/>
      <c r="M16" s="326"/>
      <c r="N16" s="326"/>
      <c r="O16" s="326"/>
      <c r="P16" s="327"/>
      <c r="Q16" s="18"/>
      <c r="Y16" s="33"/>
    </row>
    <row r="17" spans="1:27" ht="29.25" customHeight="1" thickBot="1" x14ac:dyDescent="0.3">
      <c r="A17" s="101">
        <v>20</v>
      </c>
      <c r="B17" s="107" t="s">
        <v>26</v>
      </c>
      <c r="C17" s="104" t="s">
        <v>7</v>
      </c>
      <c r="D17" s="61"/>
      <c r="E17" s="101">
        <v>20</v>
      </c>
      <c r="F17" s="107" t="s">
        <v>26</v>
      </c>
      <c r="G17" s="109" t="s">
        <v>15</v>
      </c>
      <c r="H17" s="61"/>
      <c r="I17" s="59" t="s">
        <v>45</v>
      </c>
      <c r="J17" s="22">
        <v>4</v>
      </c>
      <c r="K17" s="325" t="s">
        <v>115</v>
      </c>
      <c r="L17" s="326"/>
      <c r="M17" s="326"/>
      <c r="N17" s="326"/>
      <c r="O17" s="326"/>
      <c r="P17" s="327"/>
      <c r="Q17" s="19"/>
      <c r="Y17" s="33"/>
      <c r="Z17" s="33"/>
      <c r="AA17" s="33"/>
    </row>
    <row r="18" spans="1:27" ht="24.75" customHeight="1" thickBot="1" x14ac:dyDescent="0.3">
      <c r="A18" s="102">
        <v>50</v>
      </c>
      <c r="B18" s="108" t="s">
        <v>4</v>
      </c>
      <c r="C18" s="105" t="s">
        <v>8</v>
      </c>
      <c r="D18" s="61"/>
      <c r="E18" s="102">
        <v>50</v>
      </c>
      <c r="F18" s="108" t="s">
        <v>4</v>
      </c>
      <c r="G18" s="110" t="s">
        <v>16</v>
      </c>
      <c r="H18" s="61"/>
      <c r="I18" s="59" t="s">
        <v>46</v>
      </c>
      <c r="J18" s="22">
        <v>3</v>
      </c>
      <c r="K18" s="325" t="s">
        <v>116</v>
      </c>
      <c r="L18" s="326"/>
      <c r="M18" s="326"/>
      <c r="N18" s="326"/>
      <c r="O18" s="326"/>
      <c r="P18" s="327"/>
      <c r="Q18" s="19"/>
      <c r="Y18" s="33"/>
      <c r="Z18" s="33"/>
      <c r="AA18" s="33"/>
    </row>
    <row r="19" spans="1:27" ht="25.5" customHeight="1" thickBot="1" x14ac:dyDescent="0.3">
      <c r="A19" s="98" t="s">
        <v>131</v>
      </c>
      <c r="B19" s="61"/>
      <c r="C19" s="61"/>
      <c r="D19" s="61"/>
      <c r="E19" s="99" t="s">
        <v>134</v>
      </c>
      <c r="F19" s="68"/>
      <c r="G19" s="68"/>
      <c r="H19" s="61"/>
      <c r="I19" s="59" t="s">
        <v>47</v>
      </c>
      <c r="J19" s="22">
        <v>2</v>
      </c>
      <c r="K19" s="325" t="s">
        <v>48</v>
      </c>
      <c r="L19" s="326"/>
      <c r="M19" s="326"/>
      <c r="N19" s="326"/>
      <c r="O19" s="326"/>
      <c r="P19" s="327"/>
      <c r="Q19" s="19"/>
      <c r="Y19" s="33"/>
      <c r="Z19" s="33"/>
      <c r="AA19" s="33"/>
    </row>
    <row r="20" spans="1:27" ht="41.25" customHeight="1" thickBot="1" x14ac:dyDescent="0.3">
      <c r="A20" s="100" t="s">
        <v>143</v>
      </c>
      <c r="B20" s="106" t="s">
        <v>149</v>
      </c>
      <c r="C20" s="103" t="s">
        <v>144</v>
      </c>
      <c r="D20" s="61"/>
      <c r="E20" s="100" t="s">
        <v>143</v>
      </c>
      <c r="F20" s="106" t="s">
        <v>149</v>
      </c>
      <c r="G20" s="103" t="s">
        <v>144</v>
      </c>
      <c r="H20" s="61"/>
      <c r="I20" s="59" t="s">
        <v>67</v>
      </c>
      <c r="J20" s="22">
        <v>1</v>
      </c>
      <c r="K20" s="314" t="s">
        <v>66</v>
      </c>
      <c r="L20" s="315"/>
      <c r="M20" s="315"/>
      <c r="N20" s="315"/>
      <c r="O20" s="315"/>
      <c r="P20" s="316"/>
      <c r="Q20" s="19"/>
      <c r="Y20" s="33"/>
      <c r="Z20" s="33"/>
      <c r="AA20" s="33"/>
    </row>
    <row r="21" spans="1:27" ht="27" customHeight="1" thickBot="1" x14ac:dyDescent="0.3">
      <c r="A21" s="101">
        <v>1</v>
      </c>
      <c r="B21" s="107" t="s">
        <v>2</v>
      </c>
      <c r="C21" s="104" t="s">
        <v>9</v>
      </c>
      <c r="D21" s="61"/>
      <c r="E21" s="101">
        <v>1</v>
      </c>
      <c r="F21" s="107" t="s">
        <v>2</v>
      </c>
      <c r="G21" s="111" t="s">
        <v>64</v>
      </c>
      <c r="H21" s="61"/>
      <c r="I21" s="64" t="s">
        <v>68</v>
      </c>
      <c r="Q21" s="19"/>
      <c r="Y21" s="33"/>
      <c r="Z21" s="33"/>
      <c r="AA21" s="33"/>
    </row>
    <row r="22" spans="1:27" ht="36.75" customHeight="1" thickBot="1" x14ac:dyDescent="0.3">
      <c r="A22" s="101">
        <v>5</v>
      </c>
      <c r="B22" s="107" t="s">
        <v>25</v>
      </c>
      <c r="C22" s="104" t="s">
        <v>28</v>
      </c>
      <c r="D22" s="61"/>
      <c r="E22" s="101">
        <v>5</v>
      </c>
      <c r="F22" s="107" t="s">
        <v>25</v>
      </c>
      <c r="G22" s="111" t="s">
        <v>63</v>
      </c>
      <c r="H22" s="61"/>
      <c r="I22" s="5" t="s">
        <v>49</v>
      </c>
      <c r="J22" s="58" t="s">
        <v>50</v>
      </c>
      <c r="K22" s="361" t="s">
        <v>37</v>
      </c>
      <c r="L22" s="362"/>
      <c r="M22" s="362"/>
      <c r="N22" s="362"/>
      <c r="O22" s="362"/>
      <c r="P22" s="363"/>
      <c r="Q22" s="69"/>
      <c r="Y22" s="33"/>
      <c r="Z22" s="33"/>
      <c r="AA22" s="33"/>
    </row>
    <row r="23" spans="1:27" ht="35.25" customHeight="1" x14ac:dyDescent="0.25">
      <c r="A23" s="101">
        <v>10</v>
      </c>
      <c r="B23" s="107" t="s">
        <v>3</v>
      </c>
      <c r="C23" s="104" t="s">
        <v>10</v>
      </c>
      <c r="D23" s="65"/>
      <c r="E23" s="101">
        <v>10</v>
      </c>
      <c r="F23" s="107" t="s">
        <v>3</v>
      </c>
      <c r="G23" s="111" t="s">
        <v>32</v>
      </c>
      <c r="H23" s="65"/>
      <c r="I23" s="8" t="s">
        <v>51</v>
      </c>
      <c r="J23" s="11">
        <v>70</v>
      </c>
      <c r="K23" s="364" t="s">
        <v>117</v>
      </c>
      <c r="L23" s="365"/>
      <c r="M23" s="365"/>
      <c r="N23" s="365"/>
      <c r="O23" s="365"/>
      <c r="P23" s="366"/>
      <c r="Q23" s="69"/>
      <c r="Y23" s="33"/>
      <c r="Z23" s="33"/>
      <c r="AA23" s="33"/>
    </row>
    <row r="24" spans="1:27" ht="38.25" customHeight="1" thickBot="1" x14ac:dyDescent="0.3">
      <c r="A24" s="101">
        <v>20</v>
      </c>
      <c r="B24" s="107" t="s">
        <v>26</v>
      </c>
      <c r="C24" s="104" t="s">
        <v>11</v>
      </c>
      <c r="D24" s="61"/>
      <c r="E24" s="101">
        <v>20</v>
      </c>
      <c r="F24" s="107" t="s">
        <v>26</v>
      </c>
      <c r="G24" s="111" t="s">
        <v>33</v>
      </c>
      <c r="H24" s="61"/>
      <c r="I24" s="9"/>
      <c r="J24" s="12"/>
      <c r="K24" s="367" t="s">
        <v>52</v>
      </c>
      <c r="L24" s="368"/>
      <c r="M24" s="368"/>
      <c r="N24" s="368"/>
      <c r="O24" s="368"/>
      <c r="P24" s="369"/>
      <c r="Q24" s="69"/>
      <c r="Y24" s="33"/>
      <c r="Z24" s="33"/>
      <c r="AA24" s="33"/>
    </row>
    <row r="25" spans="1:27" ht="29.25" customHeight="1" thickBot="1" x14ac:dyDescent="0.3">
      <c r="A25" s="102">
        <v>50</v>
      </c>
      <c r="B25" s="108" t="s">
        <v>4</v>
      </c>
      <c r="C25" s="105" t="s">
        <v>12</v>
      </c>
      <c r="D25" s="61"/>
      <c r="E25" s="102">
        <v>50</v>
      </c>
      <c r="F25" s="108" t="s">
        <v>4</v>
      </c>
      <c r="G25" s="112" t="s">
        <v>34</v>
      </c>
      <c r="H25" s="61"/>
      <c r="I25" s="13" t="s">
        <v>53</v>
      </c>
      <c r="J25" s="60" t="s">
        <v>72</v>
      </c>
      <c r="K25" s="387" t="s">
        <v>118</v>
      </c>
      <c r="L25" s="388"/>
      <c r="M25" s="388"/>
      <c r="N25" s="388"/>
      <c r="O25" s="388"/>
      <c r="P25" s="389"/>
      <c r="R25" s="70"/>
      <c r="Z25" s="33"/>
      <c r="AA25" s="33"/>
    </row>
    <row r="26" spans="1:27" ht="26.25" customHeight="1" thickBot="1" x14ac:dyDescent="0.3">
      <c r="D26" s="61"/>
      <c r="H26" s="61"/>
      <c r="I26" s="14"/>
      <c r="J26" s="15"/>
      <c r="K26" s="387" t="s">
        <v>54</v>
      </c>
      <c r="L26" s="388"/>
      <c r="M26" s="388"/>
      <c r="N26" s="388"/>
      <c r="O26" s="388"/>
      <c r="P26" s="389"/>
      <c r="Q26" s="18"/>
      <c r="R26" s="71"/>
      <c r="Z26" s="33"/>
      <c r="AA26" s="33"/>
    </row>
    <row r="27" spans="1:27" ht="32.25" customHeight="1" x14ac:dyDescent="0.25">
      <c r="D27" s="61"/>
      <c r="H27" s="61"/>
      <c r="I27" s="8" t="s">
        <v>55</v>
      </c>
      <c r="J27" s="11" t="s">
        <v>71</v>
      </c>
      <c r="K27" s="367" t="s">
        <v>119</v>
      </c>
      <c r="L27" s="368"/>
      <c r="M27" s="368"/>
      <c r="N27" s="368"/>
      <c r="O27" s="368"/>
      <c r="P27" s="369"/>
      <c r="Q27" s="21"/>
      <c r="Z27" s="33"/>
      <c r="AA27" s="33"/>
    </row>
    <row r="28" spans="1:27" ht="15.75" customHeight="1" thickBot="1" x14ac:dyDescent="0.3">
      <c r="D28" s="61"/>
      <c r="H28" s="61"/>
      <c r="I28" s="9"/>
      <c r="J28" s="12"/>
      <c r="K28" s="367" t="s">
        <v>56</v>
      </c>
      <c r="L28" s="368"/>
      <c r="M28" s="368"/>
      <c r="N28" s="368"/>
      <c r="O28" s="368"/>
      <c r="P28" s="369"/>
      <c r="Q28" s="21"/>
      <c r="Z28" s="33"/>
      <c r="AA28" s="33"/>
    </row>
    <row r="29" spans="1:27" ht="25.5" customHeight="1" x14ac:dyDescent="0.25">
      <c r="D29" s="61"/>
      <c r="H29" s="61"/>
      <c r="I29" s="13" t="s">
        <v>57</v>
      </c>
      <c r="J29" s="60" t="s">
        <v>70</v>
      </c>
      <c r="K29" s="387" t="s">
        <v>120</v>
      </c>
      <c r="L29" s="388"/>
      <c r="M29" s="388"/>
      <c r="N29" s="388"/>
      <c r="O29" s="388"/>
      <c r="P29" s="389"/>
      <c r="Q29" s="21"/>
      <c r="Z29" s="33"/>
      <c r="AA29" s="33"/>
    </row>
    <row r="30" spans="1:27" ht="27.75" customHeight="1" thickBot="1" x14ac:dyDescent="0.3">
      <c r="D30" s="61"/>
      <c r="H30" s="61"/>
      <c r="I30" s="14"/>
      <c r="J30" s="15"/>
      <c r="K30" s="387" t="s">
        <v>58</v>
      </c>
      <c r="L30" s="388"/>
      <c r="M30" s="388"/>
      <c r="N30" s="388"/>
      <c r="O30" s="388"/>
      <c r="P30" s="389"/>
      <c r="Q30" s="21"/>
      <c r="Z30" s="33"/>
      <c r="AA30" s="33"/>
    </row>
    <row r="31" spans="1:27" ht="29.25" customHeight="1" x14ac:dyDescent="0.25">
      <c r="D31" s="61"/>
      <c r="H31" s="61"/>
      <c r="I31" s="8" t="s">
        <v>69</v>
      </c>
      <c r="J31" s="11" t="s">
        <v>174</v>
      </c>
      <c r="K31" s="367" t="s">
        <v>121</v>
      </c>
      <c r="L31" s="368"/>
      <c r="M31" s="368"/>
      <c r="N31" s="368"/>
      <c r="O31" s="368"/>
      <c r="P31" s="369"/>
      <c r="Q31" s="21"/>
      <c r="Y31" s="33"/>
      <c r="Z31" s="33"/>
      <c r="AA31" s="33"/>
    </row>
    <row r="32" spans="1:27" ht="15.75" customHeight="1" thickBot="1" x14ac:dyDescent="0.3">
      <c r="D32" s="61"/>
      <c r="H32" s="61"/>
      <c r="I32" s="9"/>
      <c r="J32" s="12"/>
      <c r="K32" s="390" t="s">
        <v>58</v>
      </c>
      <c r="L32" s="391"/>
      <c r="M32" s="391"/>
      <c r="N32" s="391"/>
      <c r="O32" s="391"/>
      <c r="P32" s="392"/>
      <c r="Q32" s="21"/>
      <c r="Y32" s="33"/>
      <c r="Z32" s="33"/>
      <c r="AA32" s="33"/>
    </row>
    <row r="33" spans="4:27" ht="12.75" customHeight="1" thickBot="1" x14ac:dyDescent="0.3">
      <c r="D33" s="61"/>
      <c r="H33" s="61"/>
      <c r="Q33" s="21"/>
      <c r="R33" s="39"/>
      <c r="S33" s="39"/>
      <c r="T33" s="39"/>
      <c r="U33" s="33"/>
      <c r="V33" s="33"/>
      <c r="W33" s="33"/>
      <c r="X33" s="33"/>
      <c r="Y33" s="33"/>
      <c r="Z33" s="33"/>
      <c r="AA33" s="33"/>
    </row>
    <row r="34" spans="4:27" ht="23.25" customHeight="1" x14ac:dyDescent="0.25">
      <c r="D34" s="61"/>
      <c r="H34" s="61"/>
      <c r="I34" s="337" t="s">
        <v>49</v>
      </c>
      <c r="J34" s="338"/>
      <c r="K34" s="353" t="s">
        <v>42</v>
      </c>
      <c r="L34" s="354"/>
      <c r="M34" s="354"/>
      <c r="N34" s="354"/>
      <c r="O34" s="355"/>
      <c r="Q34" s="21"/>
      <c r="R34" s="39"/>
      <c r="S34" s="39"/>
      <c r="T34" s="39"/>
      <c r="U34" s="33"/>
      <c r="V34" s="33"/>
      <c r="W34" s="33"/>
      <c r="X34" s="33"/>
      <c r="Y34" s="33"/>
      <c r="Z34" s="33"/>
      <c r="AA34" s="33"/>
    </row>
    <row r="35" spans="4:27" ht="23.25" customHeight="1" x14ac:dyDescent="0.25">
      <c r="D35" s="61"/>
      <c r="H35" s="61"/>
      <c r="I35" s="339"/>
      <c r="J35" s="340"/>
      <c r="K35" s="27">
        <v>5</v>
      </c>
      <c r="L35" s="27">
        <v>4</v>
      </c>
      <c r="M35" s="27">
        <v>3</v>
      </c>
      <c r="N35" s="27">
        <v>2</v>
      </c>
      <c r="O35" s="28">
        <v>1</v>
      </c>
      <c r="Q35" s="21"/>
      <c r="R35" s="33"/>
      <c r="S35" s="33"/>
      <c r="T35" s="33"/>
      <c r="U35" s="33"/>
      <c r="V35" s="33"/>
      <c r="W35" s="33"/>
      <c r="X35" s="33"/>
      <c r="Y35" s="33"/>
      <c r="Z35" s="33"/>
      <c r="AA35" s="33"/>
    </row>
    <row r="36" spans="4:27" ht="24.75" customHeight="1" x14ac:dyDescent="0.25">
      <c r="D36" s="61"/>
      <c r="H36" s="61"/>
      <c r="I36" s="341" t="s">
        <v>35</v>
      </c>
      <c r="J36" s="29">
        <v>14</v>
      </c>
      <c r="K36" s="30" t="s">
        <v>73</v>
      </c>
      <c r="L36" s="30" t="s">
        <v>77</v>
      </c>
      <c r="M36" s="30" t="s">
        <v>81</v>
      </c>
      <c r="N36" s="31" t="s">
        <v>84</v>
      </c>
      <c r="O36" s="32" t="s">
        <v>88</v>
      </c>
      <c r="P36" s="33"/>
      <c r="Q36" s="33"/>
      <c r="R36" s="33"/>
      <c r="S36" s="33"/>
      <c r="T36" s="33"/>
      <c r="U36" s="33"/>
      <c r="V36" s="33"/>
      <c r="W36" s="61"/>
      <c r="X36" s="33"/>
      <c r="Y36" s="61"/>
      <c r="Z36" s="61"/>
      <c r="AA36" s="61"/>
    </row>
    <row r="37" spans="4:27" ht="24.75" customHeight="1" x14ac:dyDescent="0.25">
      <c r="I37" s="342"/>
      <c r="J37" s="27">
        <v>10</v>
      </c>
      <c r="K37" s="34" t="s">
        <v>75</v>
      </c>
      <c r="L37" s="34" t="s">
        <v>78</v>
      </c>
      <c r="M37" s="31" t="s">
        <v>76</v>
      </c>
      <c r="N37" s="31" t="s">
        <v>85</v>
      </c>
      <c r="O37" s="32" t="s">
        <v>74</v>
      </c>
      <c r="P37" s="72"/>
      <c r="Q37" s="72"/>
      <c r="R37" s="39"/>
    </row>
    <row r="38" spans="4:27" ht="24.75" customHeight="1" x14ac:dyDescent="0.25">
      <c r="I38" s="342"/>
      <c r="J38" s="27">
        <v>6</v>
      </c>
      <c r="K38" s="31" t="s">
        <v>76</v>
      </c>
      <c r="L38" s="31" t="s">
        <v>79</v>
      </c>
      <c r="M38" s="35" t="s">
        <v>82</v>
      </c>
      <c r="N38" s="35" t="s">
        <v>86</v>
      </c>
      <c r="O38" s="32" t="s">
        <v>83</v>
      </c>
      <c r="R38" s="73"/>
    </row>
    <row r="39" spans="4:27" ht="24.75" customHeight="1" x14ac:dyDescent="0.25">
      <c r="I39" s="342"/>
      <c r="J39" s="54">
        <v>3</v>
      </c>
      <c r="K39" s="35" t="s">
        <v>176</v>
      </c>
      <c r="L39" s="35" t="s">
        <v>86</v>
      </c>
      <c r="M39" s="55" t="s">
        <v>177</v>
      </c>
      <c r="N39" s="55" t="s">
        <v>83</v>
      </c>
      <c r="O39" s="56" t="s">
        <v>178</v>
      </c>
      <c r="R39" s="73"/>
    </row>
    <row r="40" spans="4:27" ht="24.75" customHeight="1" thickBot="1" x14ac:dyDescent="0.3">
      <c r="I40" s="343"/>
      <c r="J40" s="36">
        <v>2</v>
      </c>
      <c r="K40" s="57" t="s">
        <v>74</v>
      </c>
      <c r="L40" s="57" t="s">
        <v>80</v>
      </c>
      <c r="M40" s="37" t="s">
        <v>83</v>
      </c>
      <c r="N40" s="37" t="s">
        <v>87</v>
      </c>
      <c r="O40" s="38" t="s">
        <v>89</v>
      </c>
      <c r="R40" s="39"/>
    </row>
    <row r="41" spans="4:27" ht="10.5" customHeight="1" thickBot="1" x14ac:dyDescent="0.3">
      <c r="R41" s="39"/>
    </row>
    <row r="42" spans="4:27" ht="25.5" customHeight="1" thickBot="1" x14ac:dyDescent="0.3">
      <c r="I42" s="356" t="s">
        <v>137</v>
      </c>
      <c r="J42" s="357"/>
      <c r="K42" s="357"/>
      <c r="L42" s="357"/>
      <c r="M42" s="357"/>
      <c r="N42" s="357"/>
      <c r="O42" s="358"/>
      <c r="R42" s="33"/>
    </row>
    <row r="43" spans="4:27" ht="24.75" customHeight="1" x14ac:dyDescent="0.25">
      <c r="I43" s="344" t="s">
        <v>20</v>
      </c>
      <c r="J43" s="345"/>
      <c r="K43" s="337" t="s">
        <v>59</v>
      </c>
      <c r="L43" s="348"/>
      <c r="M43" s="348"/>
      <c r="N43" s="348"/>
      <c r="O43" s="349"/>
      <c r="R43" s="33"/>
    </row>
    <row r="44" spans="4:27" ht="24.75" customHeight="1" thickBot="1" x14ac:dyDescent="0.3">
      <c r="D44" s="74"/>
      <c r="H44" s="74"/>
      <c r="I44" s="346"/>
      <c r="J44" s="347"/>
      <c r="K44" s="350"/>
      <c r="L44" s="351"/>
      <c r="M44" s="351"/>
      <c r="N44" s="351"/>
      <c r="O44" s="352"/>
      <c r="R44" s="69"/>
    </row>
    <row r="45" spans="4:27" ht="30.75" customHeight="1" thickBot="1" x14ac:dyDescent="0.3">
      <c r="D45" s="75"/>
      <c r="H45" s="75"/>
      <c r="I45" s="320" t="s">
        <v>60</v>
      </c>
      <c r="J45" s="321"/>
      <c r="K45" s="23">
        <v>70</v>
      </c>
      <c r="L45" s="24" t="s">
        <v>90</v>
      </c>
      <c r="M45" s="24" t="s">
        <v>91</v>
      </c>
      <c r="N45" s="25" t="s">
        <v>92</v>
      </c>
      <c r="O45" s="26" t="s">
        <v>173</v>
      </c>
      <c r="P45" s="21"/>
      <c r="Q45" s="21"/>
      <c r="R45" s="33"/>
    </row>
    <row r="46" spans="4:27" ht="18" customHeight="1" x14ac:dyDescent="0.25">
      <c r="D46" s="75"/>
      <c r="H46" s="75"/>
      <c r="I46" s="328" t="s">
        <v>93</v>
      </c>
      <c r="J46" s="40">
        <v>50</v>
      </c>
      <c r="K46" s="41">
        <v>3500</v>
      </c>
      <c r="L46" s="76">
        <v>2500</v>
      </c>
      <c r="M46" s="77">
        <v>1500</v>
      </c>
      <c r="N46" s="78">
        <v>900</v>
      </c>
      <c r="O46" s="79">
        <v>400</v>
      </c>
      <c r="P46" s="21"/>
      <c r="Q46" s="21"/>
      <c r="R46" s="39"/>
    </row>
    <row r="47" spans="4:27" ht="18" customHeight="1" x14ac:dyDescent="0.25">
      <c r="D47" s="75"/>
      <c r="H47" s="75"/>
      <c r="I47" s="329"/>
      <c r="J47" s="42"/>
      <c r="K47" s="43"/>
      <c r="L47" s="76">
        <v>2000</v>
      </c>
      <c r="M47" s="76">
        <v>1000</v>
      </c>
      <c r="N47" s="80">
        <v>500</v>
      </c>
      <c r="O47" s="81">
        <v>100</v>
      </c>
      <c r="P47" s="21"/>
      <c r="Q47" s="21"/>
      <c r="R47" s="39"/>
    </row>
    <row r="48" spans="4:27" ht="18" customHeight="1" x14ac:dyDescent="0.25">
      <c r="D48" s="75"/>
      <c r="H48" s="75"/>
      <c r="I48" s="329"/>
      <c r="J48" s="44">
        <v>20</v>
      </c>
      <c r="K48" s="41">
        <v>1400</v>
      </c>
      <c r="L48" s="76">
        <v>1000</v>
      </c>
      <c r="M48" s="82">
        <v>600</v>
      </c>
      <c r="N48" s="80">
        <v>360</v>
      </c>
      <c r="O48" s="81">
        <v>160</v>
      </c>
      <c r="P48" s="21"/>
      <c r="Q48" s="21"/>
      <c r="R48" s="39"/>
    </row>
    <row r="49" spans="4:24" ht="18" customHeight="1" x14ac:dyDescent="0.25">
      <c r="D49" s="75"/>
      <c r="H49" s="75"/>
      <c r="I49" s="329"/>
      <c r="J49" s="42"/>
      <c r="K49" s="43"/>
      <c r="L49" s="80">
        <v>800</v>
      </c>
      <c r="M49" s="82">
        <v>400</v>
      </c>
      <c r="N49" s="83">
        <v>200</v>
      </c>
      <c r="O49" s="84">
        <v>40</v>
      </c>
      <c r="P49" s="39"/>
      <c r="Q49" s="39"/>
      <c r="R49" s="39"/>
    </row>
    <row r="50" spans="4:24" ht="18" customHeight="1" x14ac:dyDescent="0.25">
      <c r="D50" s="85"/>
      <c r="H50" s="85"/>
      <c r="I50" s="329"/>
      <c r="J50" s="44">
        <v>10</v>
      </c>
      <c r="K50" s="45">
        <v>700</v>
      </c>
      <c r="L50" s="80">
        <v>500</v>
      </c>
      <c r="M50" s="80">
        <v>300</v>
      </c>
      <c r="N50" s="83">
        <v>180</v>
      </c>
      <c r="O50" s="84">
        <v>80</v>
      </c>
      <c r="P50" s="39"/>
      <c r="Q50" s="39"/>
      <c r="R50" s="71"/>
      <c r="S50" s="71"/>
      <c r="T50" s="33"/>
      <c r="U50" s="33"/>
      <c r="W50" s="86"/>
      <c r="X50" s="87"/>
    </row>
    <row r="51" spans="4:24" ht="18" customHeight="1" x14ac:dyDescent="0.25">
      <c r="D51" s="85"/>
      <c r="H51" s="85"/>
      <c r="I51" s="329"/>
      <c r="J51" s="42"/>
      <c r="K51" s="46"/>
      <c r="L51" s="80">
        <v>400</v>
      </c>
      <c r="M51" s="83">
        <v>200</v>
      </c>
      <c r="N51" s="83">
        <v>100</v>
      </c>
      <c r="O51" s="84">
        <v>20</v>
      </c>
      <c r="P51" s="33"/>
      <c r="Q51" s="33"/>
      <c r="R51" s="33"/>
      <c r="S51" s="33"/>
      <c r="T51" s="33"/>
      <c r="U51" s="33"/>
      <c r="W51" s="86"/>
      <c r="X51" s="87"/>
    </row>
    <row r="52" spans="4:24" ht="18" customHeight="1" x14ac:dyDescent="0.25">
      <c r="D52" s="85"/>
      <c r="H52" s="85"/>
      <c r="I52" s="329"/>
      <c r="J52" s="44">
        <v>5</v>
      </c>
      <c r="K52" s="45">
        <v>350</v>
      </c>
      <c r="L52" s="83">
        <v>250</v>
      </c>
      <c r="M52" s="88">
        <v>150</v>
      </c>
      <c r="N52" s="88">
        <v>90</v>
      </c>
      <c r="O52" s="89">
        <v>40</v>
      </c>
      <c r="P52" s="33"/>
      <c r="Q52" s="33"/>
      <c r="R52" s="33"/>
      <c r="S52" s="33"/>
      <c r="T52" s="33"/>
      <c r="U52" s="33"/>
      <c r="V52" s="61"/>
      <c r="W52" s="86"/>
      <c r="X52" s="87"/>
    </row>
    <row r="53" spans="4:24" ht="18" customHeight="1" x14ac:dyDescent="0.25">
      <c r="D53" s="85"/>
      <c r="H53" s="85"/>
      <c r="I53" s="329"/>
      <c r="J53" s="42"/>
      <c r="K53" s="46"/>
      <c r="L53" s="83">
        <v>200</v>
      </c>
      <c r="M53" s="83">
        <v>100</v>
      </c>
      <c r="N53" s="90">
        <v>50</v>
      </c>
      <c r="O53" s="84">
        <v>10</v>
      </c>
      <c r="P53" s="33"/>
      <c r="Q53" s="33"/>
      <c r="R53" s="33"/>
      <c r="S53" s="33"/>
      <c r="T53" s="33"/>
      <c r="U53" s="33"/>
      <c r="V53" s="61"/>
      <c r="W53" s="86"/>
      <c r="X53" s="87"/>
    </row>
    <row r="54" spans="4:24" ht="18" customHeight="1" x14ac:dyDescent="0.25">
      <c r="I54" s="329"/>
      <c r="J54" s="44">
        <v>1</v>
      </c>
      <c r="K54" s="47">
        <v>70</v>
      </c>
      <c r="L54" s="90">
        <v>50</v>
      </c>
      <c r="M54" s="91">
        <v>30</v>
      </c>
      <c r="N54" s="91">
        <v>18</v>
      </c>
      <c r="O54" s="89">
        <v>8</v>
      </c>
      <c r="P54" s="33"/>
      <c r="Q54" s="33"/>
      <c r="R54" s="33"/>
      <c r="S54" s="33"/>
      <c r="T54" s="33"/>
      <c r="U54" s="33"/>
      <c r="W54" s="86"/>
      <c r="X54" s="87"/>
    </row>
    <row r="55" spans="4:24" ht="18" customHeight="1" thickBot="1" x14ac:dyDescent="0.3">
      <c r="I55" s="330"/>
      <c r="J55" s="48"/>
      <c r="K55" s="49"/>
      <c r="L55" s="92">
        <v>40</v>
      </c>
      <c r="M55" s="92">
        <v>20</v>
      </c>
      <c r="N55" s="92">
        <v>10</v>
      </c>
      <c r="O55" s="93">
        <v>2</v>
      </c>
      <c r="W55" s="86"/>
      <c r="X55" s="87"/>
    </row>
    <row r="56" spans="4:24" s="94" customFormat="1" ht="7.5" customHeight="1" thickBot="1" x14ac:dyDescent="0.3">
      <c r="P56" s="95"/>
      <c r="Q56" s="95"/>
      <c r="W56" s="86"/>
      <c r="X56" s="96"/>
    </row>
    <row r="57" spans="4:24" ht="47.25" customHeight="1" thickBot="1" x14ac:dyDescent="0.3">
      <c r="I57" s="1" t="s">
        <v>104</v>
      </c>
      <c r="J57" s="17" t="s">
        <v>61</v>
      </c>
      <c r="K57" s="331" t="s">
        <v>206</v>
      </c>
      <c r="L57" s="332"/>
      <c r="M57" s="332"/>
      <c r="N57" s="332"/>
      <c r="O57" s="332"/>
      <c r="P57" s="333"/>
      <c r="W57" s="97"/>
      <c r="X57" s="97"/>
    </row>
    <row r="58" spans="4:24" ht="41.25" customHeight="1" thickBot="1" x14ac:dyDescent="0.3">
      <c r="I58" s="2" t="s">
        <v>94</v>
      </c>
      <c r="J58" s="53" t="s">
        <v>202</v>
      </c>
      <c r="K58" s="334" t="s">
        <v>215</v>
      </c>
      <c r="L58" s="335"/>
      <c r="M58" s="335"/>
      <c r="N58" s="335"/>
      <c r="O58" s="335"/>
      <c r="P58" s="336"/>
      <c r="W58" s="97"/>
      <c r="X58" s="97"/>
    </row>
    <row r="59" spans="4:24" ht="39" customHeight="1" thickBot="1" x14ac:dyDescent="0.3">
      <c r="I59" s="4" t="s">
        <v>95</v>
      </c>
      <c r="J59" s="53" t="s">
        <v>201</v>
      </c>
      <c r="K59" s="311" t="s">
        <v>216</v>
      </c>
      <c r="L59" s="312"/>
      <c r="M59" s="312"/>
      <c r="N59" s="312"/>
      <c r="O59" s="312"/>
      <c r="P59" s="313"/>
      <c r="W59" s="97"/>
      <c r="X59" s="97"/>
    </row>
    <row r="60" spans="4:24" ht="30.75" customHeight="1" thickBot="1" x14ac:dyDescent="0.3">
      <c r="I60" s="3" t="s">
        <v>96</v>
      </c>
      <c r="J60" s="53" t="s">
        <v>200</v>
      </c>
      <c r="K60" s="322" t="s">
        <v>217</v>
      </c>
      <c r="L60" s="323"/>
      <c r="M60" s="323"/>
      <c r="N60" s="323"/>
      <c r="O60" s="323"/>
      <c r="P60" s="324"/>
      <c r="W60" s="97"/>
      <c r="X60" s="97"/>
    </row>
    <row r="61" spans="4:24" ht="31.5" customHeight="1" thickBot="1" x14ac:dyDescent="0.3">
      <c r="I61" s="126" t="s">
        <v>62</v>
      </c>
      <c r="J61" s="53" t="s">
        <v>199</v>
      </c>
      <c r="K61" s="311" t="s">
        <v>218</v>
      </c>
      <c r="L61" s="312"/>
      <c r="M61" s="312"/>
      <c r="N61" s="312"/>
      <c r="O61" s="312"/>
      <c r="P61" s="313"/>
      <c r="W61" s="97"/>
      <c r="X61" s="97"/>
    </row>
    <row r="62" spans="4:24" ht="36" customHeight="1" thickBot="1" x14ac:dyDescent="0.3">
      <c r="I62" s="6" t="s">
        <v>97</v>
      </c>
      <c r="J62" s="53" t="s">
        <v>196</v>
      </c>
      <c r="K62" s="314"/>
      <c r="L62" s="315"/>
      <c r="M62" s="315"/>
      <c r="N62" s="315"/>
      <c r="O62" s="315"/>
      <c r="P62" s="316"/>
      <c r="W62" s="97"/>
      <c r="X62" s="97"/>
    </row>
    <row r="63" spans="4:24" ht="15" customHeight="1" x14ac:dyDescent="0.25">
      <c r="L63" s="62"/>
      <c r="M63" s="62"/>
      <c r="N63" s="62"/>
      <c r="O63" s="62"/>
      <c r="W63" s="97"/>
      <c r="X63" s="97"/>
    </row>
    <row r="64" spans="4:24" x14ac:dyDescent="0.25">
      <c r="L64" s="62"/>
      <c r="M64" s="62"/>
      <c r="N64" s="62"/>
      <c r="O64" s="62"/>
      <c r="W64" s="97"/>
      <c r="X64" s="97"/>
    </row>
    <row r="65" spans="12:24" x14ac:dyDescent="0.25">
      <c r="L65" s="62"/>
      <c r="M65" s="62"/>
      <c r="N65" s="62"/>
      <c r="O65" s="62"/>
      <c r="W65" s="97"/>
      <c r="X65" s="97"/>
    </row>
    <row r="66" spans="12:24" x14ac:dyDescent="0.25">
      <c r="L66" s="62"/>
      <c r="M66" s="62"/>
      <c r="N66" s="62"/>
      <c r="O66" s="62"/>
      <c r="W66" s="97"/>
      <c r="X66" s="97"/>
    </row>
    <row r="67" spans="12:24" x14ac:dyDescent="0.25">
      <c r="L67" s="62"/>
      <c r="M67" s="62"/>
      <c r="N67" s="62"/>
      <c r="O67" s="62"/>
      <c r="W67" s="97"/>
      <c r="X67" s="97"/>
    </row>
    <row r="68" spans="12:24" x14ac:dyDescent="0.25">
      <c r="L68" s="62"/>
      <c r="M68" s="62"/>
      <c r="N68" s="62"/>
      <c r="O68" s="62"/>
      <c r="W68" s="97"/>
      <c r="X68" s="97"/>
    </row>
    <row r="69" spans="12:24" x14ac:dyDescent="0.25">
      <c r="L69" s="62"/>
      <c r="M69" s="62"/>
      <c r="N69" s="62"/>
      <c r="O69" s="62"/>
      <c r="W69" s="97"/>
      <c r="X69" s="97"/>
    </row>
    <row r="70" spans="12:24" x14ac:dyDescent="0.25">
      <c r="L70" s="62"/>
      <c r="M70" s="62"/>
      <c r="N70" s="62"/>
      <c r="O70" s="62"/>
      <c r="W70" s="97"/>
      <c r="X70" s="97"/>
    </row>
    <row r="71" spans="12:24" x14ac:dyDescent="0.25">
      <c r="W71" s="97"/>
      <c r="X71" s="97"/>
    </row>
    <row r="72" spans="12:24" x14ac:dyDescent="0.25">
      <c r="W72" s="97"/>
      <c r="X72" s="97"/>
    </row>
    <row r="73" spans="12:24" x14ac:dyDescent="0.25">
      <c r="W73" s="97"/>
      <c r="X73" s="97"/>
    </row>
    <row r="74" spans="12:24" x14ac:dyDescent="0.25">
      <c r="W74" s="97"/>
      <c r="X74" s="97"/>
    </row>
    <row r="75" spans="12:24" x14ac:dyDescent="0.25">
      <c r="W75" s="97"/>
      <c r="X75" s="97"/>
    </row>
  </sheetData>
  <mergeCells count="46">
    <mergeCell ref="K30:P30"/>
    <mergeCell ref="K31:P31"/>
    <mergeCell ref="K32:P32"/>
    <mergeCell ref="K25:P25"/>
    <mergeCell ref="K26:P26"/>
    <mergeCell ref="K27:P27"/>
    <mergeCell ref="K28:P28"/>
    <mergeCell ref="K29:P29"/>
    <mergeCell ref="A1:C1"/>
    <mergeCell ref="A3:G3"/>
    <mergeCell ref="K22:P22"/>
    <mergeCell ref="K23:P23"/>
    <mergeCell ref="K24:P24"/>
    <mergeCell ref="K20:P20"/>
    <mergeCell ref="A2:S2"/>
    <mergeCell ref="I3:P3"/>
    <mergeCell ref="D1:L1"/>
    <mergeCell ref="M1:P1"/>
    <mergeCell ref="K18:P18"/>
    <mergeCell ref="J11:J12"/>
    <mergeCell ref="K15:P15"/>
    <mergeCell ref="I9:I10"/>
    <mergeCell ref="J9:J10"/>
    <mergeCell ref="I11:I12"/>
    <mergeCell ref="I45:J45"/>
    <mergeCell ref="K60:P60"/>
    <mergeCell ref="K61:P62"/>
    <mergeCell ref="K16:P16"/>
    <mergeCell ref="K17:P17"/>
    <mergeCell ref="I46:I55"/>
    <mergeCell ref="K57:P57"/>
    <mergeCell ref="K58:P58"/>
    <mergeCell ref="K59:P59"/>
    <mergeCell ref="K19:P19"/>
    <mergeCell ref="I34:J35"/>
    <mergeCell ref="I36:I40"/>
    <mergeCell ref="I43:J44"/>
    <mergeCell ref="K43:O44"/>
    <mergeCell ref="K34:O34"/>
    <mergeCell ref="I42:O42"/>
    <mergeCell ref="K11:P12"/>
    <mergeCell ref="K5:P5"/>
    <mergeCell ref="K6:P6"/>
    <mergeCell ref="K7:P7"/>
    <mergeCell ref="K8:P8"/>
    <mergeCell ref="K9:P10"/>
  </mergeCells>
  <pageMargins left="0.70866141732283472" right="0.70866141732283472" top="0.74803149606299213" bottom="0.74803149606299213" header="0.31496062992125984" footer="0.31496062992125984"/>
  <pageSetup scale="40" orientation="portrait"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P54"/>
  <sheetViews>
    <sheetView topLeftCell="A3" zoomScaleSheetLayoutView="70" workbookViewId="0">
      <selection activeCell="B9" sqref="B9"/>
    </sheetView>
  </sheetViews>
  <sheetFormatPr baseColWidth="10" defaultRowHeight="15" x14ac:dyDescent="0.25"/>
  <cols>
    <col min="1" max="3" width="4.42578125" customWidth="1"/>
    <col min="4" max="6" width="5.7109375" customWidth="1"/>
    <col min="7" max="7" width="24.42578125" customWidth="1"/>
    <col min="8" max="8" width="21.7109375" customWidth="1"/>
    <col min="9" max="9" width="8.140625" customWidth="1"/>
    <col min="10" max="10" width="8.42578125" customWidth="1"/>
    <col min="11" max="11" width="33.42578125" customWidth="1"/>
    <col min="12" max="12" width="35.140625" customWidth="1"/>
    <col min="13" max="13" width="35.140625" style="7" customWidth="1"/>
    <col min="14" max="14" width="52.42578125" style="7" customWidth="1"/>
    <col min="15" max="15" width="53.140625" customWidth="1"/>
    <col min="16" max="16" width="46.85546875" customWidth="1"/>
  </cols>
  <sheetData>
    <row r="1" spans="1:16" ht="91.5" customHeight="1" thickBot="1" x14ac:dyDescent="0.3">
      <c r="A1" s="393" t="s">
        <v>227</v>
      </c>
      <c r="B1" s="394"/>
      <c r="C1" s="394"/>
      <c r="D1" s="394"/>
      <c r="E1" s="394"/>
      <c r="F1" s="394"/>
      <c r="G1" s="394"/>
      <c r="H1" s="394"/>
      <c r="I1" s="395"/>
      <c r="J1" s="396" t="s">
        <v>212</v>
      </c>
      <c r="K1" s="397"/>
      <c r="L1" s="397"/>
      <c r="M1" s="398"/>
      <c r="N1" s="393" t="s">
        <v>230</v>
      </c>
      <c r="O1" s="394"/>
      <c r="P1" s="395"/>
    </row>
    <row r="2" spans="1:16" ht="63.75" customHeight="1" thickBot="1" x14ac:dyDescent="0.3">
      <c r="A2" s="412" t="s">
        <v>98</v>
      </c>
      <c r="B2" s="413"/>
      <c r="C2" s="413"/>
      <c r="D2" s="414" t="s">
        <v>186</v>
      </c>
      <c r="E2" s="415"/>
      <c r="F2" s="416"/>
      <c r="G2" s="401" t="s">
        <v>23</v>
      </c>
      <c r="H2" s="402"/>
      <c r="I2" s="402"/>
      <c r="J2" s="402"/>
      <c r="K2" s="402"/>
      <c r="L2" s="403"/>
      <c r="M2" s="404"/>
      <c r="N2" s="407" t="s">
        <v>148</v>
      </c>
      <c r="O2" s="408"/>
      <c r="P2" s="409"/>
    </row>
    <row r="3" spans="1:16" ht="66.75" customHeight="1" x14ac:dyDescent="0.25">
      <c r="A3" s="421" t="s">
        <v>187</v>
      </c>
      <c r="B3" s="423" t="s">
        <v>19</v>
      </c>
      <c r="C3" s="425" t="s">
        <v>31</v>
      </c>
      <c r="D3" s="427" t="s">
        <v>184</v>
      </c>
      <c r="E3" s="429" t="s">
        <v>0</v>
      </c>
      <c r="F3" s="431" t="s">
        <v>185</v>
      </c>
      <c r="G3" s="410" t="s">
        <v>211</v>
      </c>
      <c r="H3" s="399" t="s">
        <v>0</v>
      </c>
      <c r="I3" s="417" t="s">
        <v>99</v>
      </c>
      <c r="J3" s="419" t="s">
        <v>22</v>
      </c>
      <c r="K3" s="399" t="s">
        <v>188</v>
      </c>
      <c r="L3" s="399" t="s">
        <v>183</v>
      </c>
      <c r="M3" s="405" t="s">
        <v>226</v>
      </c>
      <c r="N3" s="399" t="s">
        <v>145</v>
      </c>
      <c r="O3" s="399" t="s">
        <v>146</v>
      </c>
      <c r="P3" s="399" t="s">
        <v>147</v>
      </c>
    </row>
    <row r="4" spans="1:16" ht="55.5" customHeight="1" x14ac:dyDescent="0.25">
      <c r="A4" s="422"/>
      <c r="B4" s="424"/>
      <c r="C4" s="426"/>
      <c r="D4" s="428"/>
      <c r="E4" s="430"/>
      <c r="F4" s="432"/>
      <c r="G4" s="411"/>
      <c r="H4" s="400"/>
      <c r="I4" s="418"/>
      <c r="J4" s="420"/>
      <c r="K4" s="400"/>
      <c r="L4" s="400"/>
      <c r="M4" s="406"/>
      <c r="N4" s="400"/>
      <c r="O4" s="400"/>
      <c r="P4" s="400"/>
    </row>
    <row r="5" spans="1:16" s="143" customFormat="1" ht="78.75" x14ac:dyDescent="0.25">
      <c r="A5" s="180" t="s">
        <v>233</v>
      </c>
      <c r="B5" s="181"/>
      <c r="C5" s="182"/>
      <c r="D5" s="180" t="s">
        <v>233</v>
      </c>
      <c r="E5" s="182"/>
      <c r="F5" s="182"/>
      <c r="G5" s="183" t="s">
        <v>272</v>
      </c>
      <c r="H5" s="183" t="s">
        <v>273</v>
      </c>
      <c r="I5" s="183" t="s">
        <v>274</v>
      </c>
      <c r="J5" s="184" t="s">
        <v>106</v>
      </c>
      <c r="K5" s="183" t="s">
        <v>275</v>
      </c>
      <c r="L5" s="183" t="s">
        <v>277</v>
      </c>
      <c r="M5" s="185" t="s">
        <v>276</v>
      </c>
      <c r="N5" s="186" t="s">
        <v>281</v>
      </c>
      <c r="O5" s="185" t="s">
        <v>282</v>
      </c>
      <c r="P5" s="185" t="s">
        <v>283</v>
      </c>
    </row>
    <row r="6" spans="1:16" s="143" customFormat="1" ht="57" thickBot="1" x14ac:dyDescent="0.3">
      <c r="A6" s="187"/>
      <c r="B6" s="188"/>
      <c r="C6" s="189"/>
      <c r="D6" s="187"/>
      <c r="E6" s="189"/>
      <c r="F6" s="189"/>
      <c r="G6" s="190"/>
      <c r="H6" s="190"/>
      <c r="I6" s="190"/>
      <c r="J6" s="191"/>
      <c r="K6" s="190"/>
      <c r="L6" s="190" t="s">
        <v>277</v>
      </c>
      <c r="M6" s="192" t="s">
        <v>280</v>
      </c>
      <c r="N6" s="193" t="s">
        <v>279</v>
      </c>
      <c r="O6" s="192" t="s">
        <v>284</v>
      </c>
      <c r="P6" s="192" t="s">
        <v>285</v>
      </c>
    </row>
    <row r="7" spans="1:16" s="143" customFormat="1" ht="33.75" x14ac:dyDescent="0.25">
      <c r="A7" s="167" t="s">
        <v>233</v>
      </c>
      <c r="B7" s="167"/>
      <c r="C7" s="167"/>
      <c r="D7" s="166"/>
      <c r="E7" s="167" t="s">
        <v>233</v>
      </c>
      <c r="F7" s="167"/>
      <c r="G7" s="175" t="s">
        <v>266</v>
      </c>
      <c r="H7" s="176" t="s">
        <v>244</v>
      </c>
      <c r="I7" s="165" t="s">
        <v>234</v>
      </c>
      <c r="J7" s="176" t="s">
        <v>235</v>
      </c>
      <c r="K7" s="177" t="s">
        <v>236</v>
      </c>
      <c r="L7" s="176" t="s">
        <v>237</v>
      </c>
      <c r="M7" s="178" t="s">
        <v>238</v>
      </c>
      <c r="N7" s="179" t="s">
        <v>255</v>
      </c>
      <c r="O7" s="179" t="s">
        <v>258</v>
      </c>
      <c r="P7" s="179" t="s">
        <v>256</v>
      </c>
    </row>
    <row r="8" spans="1:16" s="143" customFormat="1" ht="45" x14ac:dyDescent="0.25">
      <c r="A8" s="160"/>
      <c r="B8" s="160"/>
      <c r="C8" s="160"/>
      <c r="D8" s="162"/>
      <c r="E8" s="160"/>
      <c r="F8" s="160"/>
      <c r="G8" s="137"/>
      <c r="H8" s="138"/>
      <c r="I8" s="139"/>
      <c r="J8" s="138"/>
      <c r="K8" s="140"/>
      <c r="L8" s="138"/>
      <c r="M8" s="151" t="s">
        <v>242</v>
      </c>
      <c r="N8" s="142" t="s">
        <v>257</v>
      </c>
      <c r="O8" s="142" t="s">
        <v>259</v>
      </c>
      <c r="P8" s="142" t="s">
        <v>256</v>
      </c>
    </row>
    <row r="9" spans="1:16" s="143" customFormat="1" ht="33.75" x14ac:dyDescent="0.25">
      <c r="A9" s="160"/>
      <c r="B9" s="160"/>
      <c r="C9" s="160"/>
      <c r="D9" s="162"/>
      <c r="E9" s="160"/>
      <c r="F9" s="160"/>
      <c r="G9" s="137"/>
      <c r="H9" s="138"/>
      <c r="I9" s="139"/>
      <c r="J9" s="138"/>
      <c r="K9" s="140"/>
      <c r="L9" s="138"/>
      <c r="M9" s="151" t="s">
        <v>243</v>
      </c>
      <c r="N9" s="142" t="s">
        <v>261</v>
      </c>
      <c r="O9" s="142" t="s">
        <v>260</v>
      </c>
      <c r="P9" s="142" t="s">
        <v>256</v>
      </c>
    </row>
    <row r="10" spans="1:16" s="143" customFormat="1" ht="56.25" x14ac:dyDescent="0.25">
      <c r="A10" s="160" t="s">
        <v>233</v>
      </c>
      <c r="B10" s="161"/>
      <c r="C10" s="161"/>
      <c r="D10" s="162"/>
      <c r="E10" s="160" t="s">
        <v>233</v>
      </c>
      <c r="F10" s="160"/>
      <c r="G10" s="137" t="s">
        <v>266</v>
      </c>
      <c r="H10" s="138" t="s">
        <v>244</v>
      </c>
      <c r="I10" s="139" t="s">
        <v>234</v>
      </c>
      <c r="J10" s="138" t="s">
        <v>235</v>
      </c>
      <c r="K10" s="140" t="s">
        <v>251</v>
      </c>
      <c r="L10" s="138" t="s">
        <v>237</v>
      </c>
      <c r="M10" s="151" t="s">
        <v>246</v>
      </c>
      <c r="N10" s="142" t="s">
        <v>270</v>
      </c>
      <c r="O10" s="142" t="s">
        <v>264</v>
      </c>
      <c r="P10" s="142" t="s">
        <v>256</v>
      </c>
    </row>
    <row r="11" spans="1:16" s="143" customFormat="1" ht="56.25" x14ac:dyDescent="0.25">
      <c r="A11" s="160"/>
      <c r="B11" s="161"/>
      <c r="C11" s="161"/>
      <c r="D11" s="162"/>
      <c r="E11" s="160"/>
      <c r="F11" s="160"/>
      <c r="G11" s="137"/>
      <c r="H11" s="138"/>
      <c r="I11" s="139"/>
      <c r="J11" s="138"/>
      <c r="K11" s="140"/>
      <c r="L11" s="138"/>
      <c r="M11" s="151" t="s">
        <v>247</v>
      </c>
      <c r="N11" s="142" t="s">
        <v>262</v>
      </c>
      <c r="O11" s="142" t="s">
        <v>263</v>
      </c>
      <c r="P11" s="142" t="s">
        <v>256</v>
      </c>
    </row>
    <row r="12" spans="1:16" s="143" customFormat="1" ht="78.75" x14ac:dyDescent="0.25">
      <c r="A12" s="160"/>
      <c r="B12" s="161"/>
      <c r="C12" s="161"/>
      <c r="D12" s="162"/>
      <c r="E12" s="160"/>
      <c r="F12" s="160"/>
      <c r="G12" s="137"/>
      <c r="H12" s="138"/>
      <c r="I12" s="139"/>
      <c r="J12" s="138"/>
      <c r="K12" s="140"/>
      <c r="L12" s="138"/>
      <c r="M12" s="151" t="s">
        <v>248</v>
      </c>
      <c r="N12" s="142" t="s">
        <v>271</v>
      </c>
      <c r="O12" s="142" t="s">
        <v>265</v>
      </c>
      <c r="P12" s="142" t="s">
        <v>256</v>
      </c>
    </row>
    <row r="13" spans="1:16" s="143" customFormat="1" ht="56.25" x14ac:dyDescent="0.25">
      <c r="A13" s="160" t="s">
        <v>233</v>
      </c>
      <c r="B13" s="161"/>
      <c r="C13" s="161"/>
      <c r="D13" s="162"/>
      <c r="E13" s="160" t="s">
        <v>233</v>
      </c>
      <c r="F13" s="160"/>
      <c r="G13" s="137" t="s">
        <v>266</v>
      </c>
      <c r="H13" s="138" t="s">
        <v>249</v>
      </c>
      <c r="I13" s="139" t="s">
        <v>234</v>
      </c>
      <c r="J13" s="138" t="s">
        <v>235</v>
      </c>
      <c r="K13" s="140" t="s">
        <v>250</v>
      </c>
      <c r="L13" s="138" t="s">
        <v>237</v>
      </c>
      <c r="M13" s="151" t="s">
        <v>246</v>
      </c>
      <c r="N13" s="142" t="s">
        <v>270</v>
      </c>
      <c r="O13" s="142" t="s">
        <v>264</v>
      </c>
      <c r="P13" s="142" t="s">
        <v>256</v>
      </c>
    </row>
    <row r="14" spans="1:16" s="143" customFormat="1" ht="56.25" x14ac:dyDescent="0.25">
      <c r="A14" s="160"/>
      <c r="B14" s="161"/>
      <c r="C14" s="161"/>
      <c r="D14" s="162"/>
      <c r="E14" s="160"/>
      <c r="F14" s="160"/>
      <c r="G14" s="137"/>
      <c r="H14" s="138"/>
      <c r="I14" s="139"/>
      <c r="J14" s="138"/>
      <c r="K14" s="140"/>
      <c r="L14" s="138"/>
      <c r="M14" s="151" t="s">
        <v>247</v>
      </c>
      <c r="N14" s="142" t="s">
        <v>262</v>
      </c>
      <c r="O14" s="142" t="s">
        <v>263</v>
      </c>
      <c r="P14" s="142" t="s">
        <v>256</v>
      </c>
    </row>
    <row r="15" spans="1:16" s="143" customFormat="1" ht="78.75" x14ac:dyDescent="0.25">
      <c r="A15" s="160"/>
      <c r="B15" s="161"/>
      <c r="C15" s="161"/>
      <c r="D15" s="162"/>
      <c r="E15" s="160"/>
      <c r="F15" s="160"/>
      <c r="G15" s="137"/>
      <c r="H15" s="138"/>
      <c r="I15" s="139"/>
      <c r="J15" s="138"/>
      <c r="K15" s="140"/>
      <c r="L15" s="138"/>
      <c r="M15" s="151" t="s">
        <v>248</v>
      </c>
      <c r="N15" s="142" t="s">
        <v>271</v>
      </c>
      <c r="O15" s="142" t="s">
        <v>265</v>
      </c>
      <c r="P15" s="142" t="s">
        <v>256</v>
      </c>
    </row>
    <row r="16" spans="1:16" s="143" customFormat="1" ht="56.25" x14ac:dyDescent="0.25">
      <c r="A16" s="160" t="s">
        <v>233</v>
      </c>
      <c r="B16" s="161"/>
      <c r="C16" s="161"/>
      <c r="D16" s="162"/>
      <c r="E16" s="160" t="s">
        <v>233</v>
      </c>
      <c r="F16" s="160"/>
      <c r="G16" s="137" t="s">
        <v>266</v>
      </c>
      <c r="H16" s="138" t="s">
        <v>249</v>
      </c>
      <c r="I16" s="139" t="s">
        <v>234</v>
      </c>
      <c r="J16" s="138" t="s">
        <v>105</v>
      </c>
      <c r="K16" s="140" t="s">
        <v>252</v>
      </c>
      <c r="L16" s="138" t="s">
        <v>237</v>
      </c>
      <c r="M16" s="151" t="s">
        <v>246</v>
      </c>
      <c r="N16" s="142" t="s">
        <v>270</v>
      </c>
      <c r="O16" s="142" t="s">
        <v>264</v>
      </c>
      <c r="P16" s="142" t="s">
        <v>256</v>
      </c>
    </row>
    <row r="17" spans="1:16" s="143" customFormat="1" ht="56.25" x14ac:dyDescent="0.25">
      <c r="A17" s="160"/>
      <c r="B17" s="161"/>
      <c r="C17" s="161"/>
      <c r="D17" s="162"/>
      <c r="E17" s="160"/>
      <c r="F17" s="160"/>
      <c r="G17" s="137"/>
      <c r="H17" s="138"/>
      <c r="I17" s="139"/>
      <c r="J17" s="138"/>
      <c r="K17" s="140"/>
      <c r="L17" s="138"/>
      <c r="M17" s="151" t="s">
        <v>247</v>
      </c>
      <c r="N17" s="142" t="s">
        <v>262</v>
      </c>
      <c r="O17" s="142" t="s">
        <v>263</v>
      </c>
      <c r="P17" s="142" t="s">
        <v>256</v>
      </c>
    </row>
    <row r="18" spans="1:16" s="143" customFormat="1" ht="78.75" x14ac:dyDescent="0.25">
      <c r="A18" s="160"/>
      <c r="B18" s="161"/>
      <c r="C18" s="161"/>
      <c r="D18" s="162"/>
      <c r="E18" s="160"/>
      <c r="F18" s="160"/>
      <c r="G18" s="137"/>
      <c r="H18" s="138"/>
      <c r="I18" s="139"/>
      <c r="J18" s="138"/>
      <c r="K18" s="140"/>
      <c r="L18" s="138"/>
      <c r="M18" s="151" t="s">
        <v>248</v>
      </c>
      <c r="N18" s="142" t="s">
        <v>271</v>
      </c>
      <c r="O18" s="142" t="s">
        <v>265</v>
      </c>
      <c r="P18" s="142" t="s">
        <v>256</v>
      </c>
    </row>
    <row r="19" spans="1:16" s="143" customFormat="1" ht="56.25" x14ac:dyDescent="0.25">
      <c r="A19" s="160" t="s">
        <v>233</v>
      </c>
      <c r="B19" s="161"/>
      <c r="C19" s="161"/>
      <c r="D19" s="162"/>
      <c r="E19" s="160" t="s">
        <v>233</v>
      </c>
      <c r="F19" s="160"/>
      <c r="G19" s="137" t="s">
        <v>266</v>
      </c>
      <c r="H19" s="138" t="s">
        <v>249</v>
      </c>
      <c r="I19" s="139" t="s">
        <v>234</v>
      </c>
      <c r="J19" s="138" t="s">
        <v>235</v>
      </c>
      <c r="K19" s="140" t="s">
        <v>245</v>
      </c>
      <c r="L19" s="138" t="s">
        <v>237</v>
      </c>
      <c r="M19" s="151" t="s">
        <v>246</v>
      </c>
      <c r="N19" s="142" t="s">
        <v>270</v>
      </c>
      <c r="O19" s="142" t="s">
        <v>264</v>
      </c>
      <c r="P19" s="142" t="s">
        <v>256</v>
      </c>
    </row>
    <row r="20" spans="1:16" s="143" customFormat="1" ht="56.25" x14ac:dyDescent="0.25">
      <c r="A20" s="160"/>
      <c r="B20" s="161"/>
      <c r="C20" s="161"/>
      <c r="D20" s="162"/>
      <c r="E20" s="160"/>
      <c r="F20" s="160"/>
      <c r="G20" s="137"/>
      <c r="H20" s="138"/>
      <c r="I20" s="139"/>
      <c r="J20" s="138"/>
      <c r="K20" s="140"/>
      <c r="L20" s="138"/>
      <c r="M20" s="151" t="s">
        <v>247</v>
      </c>
      <c r="N20" s="142" t="s">
        <v>262</v>
      </c>
      <c r="O20" s="142" t="s">
        <v>263</v>
      </c>
      <c r="P20" s="142" t="s">
        <v>256</v>
      </c>
    </row>
    <row r="21" spans="1:16" s="143" customFormat="1" ht="78.75" x14ac:dyDescent="0.25">
      <c r="A21" s="160"/>
      <c r="B21" s="161"/>
      <c r="C21" s="161"/>
      <c r="D21" s="162"/>
      <c r="E21" s="160"/>
      <c r="F21" s="160"/>
      <c r="G21" s="137"/>
      <c r="H21" s="138"/>
      <c r="I21" s="139"/>
      <c r="J21" s="138"/>
      <c r="K21" s="140"/>
      <c r="L21" s="138"/>
      <c r="M21" s="151" t="s">
        <v>248</v>
      </c>
      <c r="N21" s="142" t="s">
        <v>271</v>
      </c>
      <c r="O21" s="142" t="s">
        <v>264</v>
      </c>
      <c r="P21" s="142" t="s">
        <v>256</v>
      </c>
    </row>
    <row r="22" spans="1:16" s="143" customFormat="1" ht="56.25" x14ac:dyDescent="0.25">
      <c r="A22" s="160" t="s">
        <v>233</v>
      </c>
      <c r="B22" s="161"/>
      <c r="C22" s="161"/>
      <c r="D22" s="162"/>
      <c r="E22" s="160" t="s">
        <v>233</v>
      </c>
      <c r="F22" s="160"/>
      <c r="G22" s="137" t="s">
        <v>267</v>
      </c>
      <c r="H22" s="138" t="s">
        <v>253</v>
      </c>
      <c r="I22" s="139" t="s">
        <v>234</v>
      </c>
      <c r="J22" s="138" t="s">
        <v>105</v>
      </c>
      <c r="K22" s="140" t="s">
        <v>254</v>
      </c>
      <c r="L22" s="138" t="s">
        <v>237</v>
      </c>
      <c r="M22" s="151" t="s">
        <v>238</v>
      </c>
      <c r="N22" s="142" t="s">
        <v>262</v>
      </c>
      <c r="O22" s="142" t="s">
        <v>263</v>
      </c>
      <c r="P22" s="142" t="s">
        <v>256</v>
      </c>
    </row>
    <row r="23" spans="1:16" s="143" customFormat="1" ht="45" x14ac:dyDescent="0.25">
      <c r="A23" s="160"/>
      <c r="B23" s="161"/>
      <c r="C23" s="161"/>
      <c r="D23" s="162"/>
      <c r="E23" s="160"/>
      <c r="F23" s="160"/>
      <c r="G23" s="137"/>
      <c r="H23" s="138"/>
      <c r="I23" s="139"/>
      <c r="J23" s="138"/>
      <c r="K23" s="140"/>
      <c r="L23" s="138"/>
      <c r="M23" s="151" t="s">
        <v>242</v>
      </c>
      <c r="N23" s="142" t="s">
        <v>255</v>
      </c>
      <c r="O23" s="142" t="s">
        <v>264</v>
      </c>
      <c r="P23" s="142" t="s">
        <v>256</v>
      </c>
    </row>
    <row r="24" spans="1:16" s="143" customFormat="1" ht="56.25" x14ac:dyDescent="0.25">
      <c r="A24" s="160"/>
      <c r="B24" s="161"/>
      <c r="C24" s="161"/>
      <c r="D24" s="162"/>
      <c r="E24" s="160"/>
      <c r="F24" s="160"/>
      <c r="G24" s="137"/>
      <c r="H24" s="138"/>
      <c r="I24" s="139"/>
      <c r="J24" s="138"/>
      <c r="K24" s="140"/>
      <c r="L24" s="138"/>
      <c r="M24" s="151" t="s">
        <v>243</v>
      </c>
      <c r="N24" s="142" t="s">
        <v>262</v>
      </c>
      <c r="O24" s="142" t="s">
        <v>263</v>
      </c>
      <c r="P24" s="142" t="s">
        <v>256</v>
      </c>
    </row>
    <row r="25" spans="1:16" s="143" customFormat="1" ht="56.25" x14ac:dyDescent="0.25">
      <c r="A25" s="160" t="s">
        <v>233</v>
      </c>
      <c r="B25" s="161"/>
      <c r="C25" s="161"/>
      <c r="D25" s="162"/>
      <c r="E25" s="160" t="s">
        <v>233</v>
      </c>
      <c r="F25" s="160"/>
      <c r="G25" s="137" t="s">
        <v>267</v>
      </c>
      <c r="H25" s="138" t="s">
        <v>253</v>
      </c>
      <c r="I25" s="139" t="s">
        <v>234</v>
      </c>
      <c r="J25" s="138" t="s">
        <v>235</v>
      </c>
      <c r="K25" s="140" t="s">
        <v>251</v>
      </c>
      <c r="L25" s="138" t="s">
        <v>237</v>
      </c>
      <c r="M25" s="151" t="s">
        <v>246</v>
      </c>
      <c r="N25" s="142" t="s">
        <v>270</v>
      </c>
      <c r="O25" s="142" t="s">
        <v>264</v>
      </c>
      <c r="P25" s="142" t="s">
        <v>256</v>
      </c>
    </row>
    <row r="26" spans="1:16" s="143" customFormat="1" ht="56.25" x14ac:dyDescent="0.25">
      <c r="A26" s="160"/>
      <c r="B26" s="161"/>
      <c r="C26" s="161"/>
      <c r="D26" s="162"/>
      <c r="E26" s="160"/>
      <c r="F26" s="160"/>
      <c r="G26" s="137"/>
      <c r="H26" s="138"/>
      <c r="I26" s="139"/>
      <c r="J26" s="138"/>
      <c r="K26" s="140"/>
      <c r="L26" s="138"/>
      <c r="M26" s="151" t="s">
        <v>247</v>
      </c>
      <c r="N26" s="142" t="s">
        <v>262</v>
      </c>
      <c r="O26" s="142" t="s">
        <v>263</v>
      </c>
      <c r="P26" s="142" t="s">
        <v>256</v>
      </c>
    </row>
    <row r="27" spans="1:16" s="143" customFormat="1" ht="78.75" x14ac:dyDescent="0.25">
      <c r="A27" s="160"/>
      <c r="B27" s="161"/>
      <c r="C27" s="161"/>
      <c r="D27" s="162"/>
      <c r="E27" s="160"/>
      <c r="F27" s="160"/>
      <c r="G27" s="137"/>
      <c r="H27" s="138"/>
      <c r="I27" s="139"/>
      <c r="J27" s="138"/>
      <c r="K27" s="140"/>
      <c r="L27" s="138"/>
      <c r="M27" s="151" t="s">
        <v>248</v>
      </c>
      <c r="N27" s="142" t="s">
        <v>271</v>
      </c>
      <c r="O27" s="142" t="s">
        <v>265</v>
      </c>
      <c r="P27" s="142" t="s">
        <v>256</v>
      </c>
    </row>
    <row r="28" spans="1:16" s="143" customFormat="1" ht="56.25" x14ac:dyDescent="0.25">
      <c r="A28" s="160" t="s">
        <v>233</v>
      </c>
      <c r="B28" s="161"/>
      <c r="C28" s="161"/>
      <c r="D28" s="162"/>
      <c r="E28" s="160" t="s">
        <v>233</v>
      </c>
      <c r="F28" s="160"/>
      <c r="G28" s="137" t="s">
        <v>267</v>
      </c>
      <c r="H28" s="138" t="s">
        <v>253</v>
      </c>
      <c r="I28" s="139" t="s">
        <v>234</v>
      </c>
      <c r="J28" s="138" t="s">
        <v>235</v>
      </c>
      <c r="K28" s="140" t="s">
        <v>250</v>
      </c>
      <c r="L28" s="138" t="s">
        <v>237</v>
      </c>
      <c r="M28" s="151" t="s">
        <v>246</v>
      </c>
      <c r="N28" s="142" t="s">
        <v>270</v>
      </c>
      <c r="O28" s="142" t="s">
        <v>264</v>
      </c>
      <c r="P28" s="142" t="s">
        <v>256</v>
      </c>
    </row>
    <row r="29" spans="1:16" s="143" customFormat="1" ht="56.25" x14ac:dyDescent="0.25">
      <c r="A29" s="160"/>
      <c r="B29" s="161"/>
      <c r="C29" s="161"/>
      <c r="D29" s="162"/>
      <c r="E29" s="160"/>
      <c r="F29" s="160"/>
      <c r="G29" s="137"/>
      <c r="H29" s="138"/>
      <c r="I29" s="139"/>
      <c r="J29" s="138"/>
      <c r="K29" s="140"/>
      <c r="L29" s="138"/>
      <c r="M29" s="151" t="s">
        <v>247</v>
      </c>
      <c r="N29" s="142" t="s">
        <v>262</v>
      </c>
      <c r="O29" s="142" t="s">
        <v>263</v>
      </c>
      <c r="P29" s="142" t="s">
        <v>256</v>
      </c>
    </row>
    <row r="30" spans="1:16" s="143" customFormat="1" ht="78.75" x14ac:dyDescent="0.25">
      <c r="A30" s="160"/>
      <c r="B30" s="161"/>
      <c r="C30" s="161"/>
      <c r="D30" s="162"/>
      <c r="E30" s="160"/>
      <c r="F30" s="160"/>
      <c r="G30" s="137"/>
      <c r="H30" s="138"/>
      <c r="I30" s="139"/>
      <c r="J30" s="138"/>
      <c r="K30" s="140"/>
      <c r="L30" s="138"/>
      <c r="M30" s="151" t="s">
        <v>248</v>
      </c>
      <c r="N30" s="142" t="s">
        <v>271</v>
      </c>
      <c r="O30" s="142" t="s">
        <v>265</v>
      </c>
      <c r="P30" s="142" t="s">
        <v>256</v>
      </c>
    </row>
    <row r="31" spans="1:16" s="143" customFormat="1" ht="56.25" x14ac:dyDescent="0.25">
      <c r="A31" s="160" t="s">
        <v>233</v>
      </c>
      <c r="B31" s="161"/>
      <c r="C31" s="161"/>
      <c r="D31" s="162"/>
      <c r="E31" s="160" t="s">
        <v>233</v>
      </c>
      <c r="F31" s="160"/>
      <c r="G31" s="137" t="s">
        <v>267</v>
      </c>
      <c r="H31" s="138" t="s">
        <v>253</v>
      </c>
      <c r="I31" s="139" t="s">
        <v>234</v>
      </c>
      <c r="J31" s="138" t="s">
        <v>105</v>
      </c>
      <c r="K31" s="140" t="s">
        <v>252</v>
      </c>
      <c r="L31" s="138" t="s">
        <v>237</v>
      </c>
      <c r="M31" s="151" t="s">
        <v>246</v>
      </c>
      <c r="N31" s="142" t="s">
        <v>270</v>
      </c>
      <c r="O31" s="142" t="s">
        <v>264</v>
      </c>
      <c r="P31" s="142" t="s">
        <v>256</v>
      </c>
    </row>
    <row r="32" spans="1:16" s="143" customFormat="1" ht="56.25" x14ac:dyDescent="0.25">
      <c r="A32" s="160"/>
      <c r="B32" s="161"/>
      <c r="C32" s="161"/>
      <c r="D32" s="162"/>
      <c r="E32" s="160"/>
      <c r="F32" s="160"/>
      <c r="G32" s="137"/>
      <c r="H32" s="138"/>
      <c r="I32" s="139"/>
      <c r="J32" s="138"/>
      <c r="K32" s="140"/>
      <c r="L32" s="138"/>
      <c r="M32" s="151" t="s">
        <v>247</v>
      </c>
      <c r="N32" s="142" t="s">
        <v>262</v>
      </c>
      <c r="O32" s="142" t="s">
        <v>263</v>
      </c>
      <c r="P32" s="142" t="s">
        <v>256</v>
      </c>
    </row>
    <row r="33" spans="1:16" s="143" customFormat="1" ht="78.75" x14ac:dyDescent="0.25">
      <c r="A33" s="160"/>
      <c r="B33" s="161"/>
      <c r="C33" s="161"/>
      <c r="D33" s="162"/>
      <c r="E33" s="160"/>
      <c r="F33" s="160"/>
      <c r="G33" s="137"/>
      <c r="H33" s="138"/>
      <c r="I33" s="139"/>
      <c r="J33" s="138"/>
      <c r="K33" s="140"/>
      <c r="L33" s="138"/>
      <c r="M33" s="151" t="s">
        <v>248</v>
      </c>
      <c r="N33" s="142" t="s">
        <v>271</v>
      </c>
      <c r="O33" s="142" t="s">
        <v>265</v>
      </c>
      <c r="P33" s="142" t="s">
        <v>256</v>
      </c>
    </row>
    <row r="34" spans="1:16" s="143" customFormat="1" ht="56.25" x14ac:dyDescent="0.25">
      <c r="A34" s="160" t="s">
        <v>233</v>
      </c>
      <c r="B34" s="161"/>
      <c r="C34" s="161"/>
      <c r="D34" s="162"/>
      <c r="E34" s="160" t="s">
        <v>233</v>
      </c>
      <c r="F34" s="160"/>
      <c r="G34" s="137" t="s">
        <v>267</v>
      </c>
      <c r="H34" s="138" t="s">
        <v>253</v>
      </c>
      <c r="I34" s="139" t="s">
        <v>234</v>
      </c>
      <c r="J34" s="138" t="s">
        <v>235</v>
      </c>
      <c r="K34" s="140" t="s">
        <v>245</v>
      </c>
      <c r="L34" s="138" t="s">
        <v>237</v>
      </c>
      <c r="M34" s="151" t="s">
        <v>246</v>
      </c>
      <c r="N34" s="142" t="s">
        <v>270</v>
      </c>
      <c r="O34" s="142" t="s">
        <v>264</v>
      </c>
      <c r="P34" s="142" t="s">
        <v>256</v>
      </c>
    </row>
    <row r="35" spans="1:16" s="143" customFormat="1" ht="56.25" x14ac:dyDescent="0.25">
      <c r="A35" s="160"/>
      <c r="B35" s="160"/>
      <c r="C35" s="160"/>
      <c r="D35" s="162"/>
      <c r="E35" s="160"/>
      <c r="F35" s="160"/>
      <c r="G35" s="137"/>
      <c r="H35" s="138"/>
      <c r="I35" s="139"/>
      <c r="J35" s="138"/>
      <c r="K35" s="140"/>
      <c r="L35" s="138"/>
      <c r="M35" s="151" t="s">
        <v>247</v>
      </c>
      <c r="N35" s="142" t="s">
        <v>262</v>
      </c>
      <c r="O35" s="142" t="s">
        <v>263</v>
      </c>
      <c r="P35" s="142" t="s">
        <v>256</v>
      </c>
    </row>
    <row r="36" spans="1:16" s="143" customFormat="1" ht="78.75" x14ac:dyDescent="0.25">
      <c r="A36" s="160"/>
      <c r="B36" s="160"/>
      <c r="C36" s="160"/>
      <c r="D36" s="162"/>
      <c r="E36" s="160"/>
      <c r="F36" s="160"/>
      <c r="G36" s="137"/>
      <c r="H36" s="138"/>
      <c r="I36" s="139"/>
      <c r="J36" s="138"/>
      <c r="K36" s="140"/>
      <c r="L36" s="138"/>
      <c r="M36" s="151" t="s">
        <v>248</v>
      </c>
      <c r="N36" s="142" t="s">
        <v>271</v>
      </c>
      <c r="O36" s="142" t="s">
        <v>265</v>
      </c>
      <c r="P36" s="142" t="s">
        <v>256</v>
      </c>
    </row>
    <row r="37" spans="1:16" s="143" customFormat="1" ht="52.5" customHeight="1" x14ac:dyDescent="0.25">
      <c r="A37" s="160"/>
      <c r="B37" s="160"/>
      <c r="C37" s="160"/>
      <c r="D37" s="162"/>
      <c r="E37" s="160"/>
      <c r="F37" s="160"/>
      <c r="G37" s="137"/>
      <c r="H37" s="138"/>
      <c r="I37" s="139"/>
      <c r="J37" s="138"/>
      <c r="K37" s="140"/>
      <c r="L37" s="141"/>
      <c r="M37" s="142"/>
      <c r="N37" s="142"/>
      <c r="O37" s="142"/>
      <c r="P37" s="142"/>
    </row>
    <row r="38" spans="1:16" s="143" customFormat="1" ht="52.5" customHeight="1" x14ac:dyDescent="0.25">
      <c r="A38" s="160"/>
      <c r="B38" s="160"/>
      <c r="C38" s="160"/>
      <c r="D38" s="162"/>
      <c r="E38" s="160"/>
      <c r="F38" s="160"/>
      <c r="G38" s="137"/>
      <c r="H38" s="138"/>
      <c r="I38" s="139"/>
      <c r="J38" s="138"/>
      <c r="K38" s="140"/>
      <c r="L38" s="141"/>
      <c r="M38" s="142"/>
      <c r="N38" s="142"/>
      <c r="O38" s="142"/>
      <c r="P38" s="142"/>
    </row>
    <row r="39" spans="1:16" s="143" customFormat="1" ht="52.5" customHeight="1" x14ac:dyDescent="0.25">
      <c r="A39" s="160"/>
      <c r="B39" s="160"/>
      <c r="C39" s="160"/>
      <c r="D39" s="162"/>
      <c r="E39" s="160"/>
      <c r="F39" s="160"/>
      <c r="G39" s="137"/>
      <c r="H39" s="138"/>
      <c r="I39" s="139"/>
      <c r="J39" s="138"/>
      <c r="K39" s="140"/>
      <c r="L39" s="141"/>
      <c r="M39" s="142"/>
      <c r="N39" s="142"/>
      <c r="O39" s="142"/>
      <c r="P39" s="142"/>
    </row>
    <row r="40" spans="1:16" s="143" customFormat="1" ht="52.5" customHeight="1" x14ac:dyDescent="0.25">
      <c r="A40" s="160"/>
      <c r="B40" s="160"/>
      <c r="C40" s="160"/>
      <c r="D40" s="162"/>
      <c r="E40" s="160"/>
      <c r="F40" s="160"/>
      <c r="G40" s="137"/>
      <c r="H40" s="138"/>
      <c r="I40" s="139"/>
      <c r="J40" s="138"/>
      <c r="K40" s="140"/>
      <c r="L40" s="141"/>
      <c r="M40" s="142"/>
      <c r="N40" s="142"/>
      <c r="O40" s="142"/>
      <c r="P40" s="142"/>
    </row>
    <row r="41" spans="1:16" s="143" customFormat="1" ht="52.5" customHeight="1" x14ac:dyDescent="0.25">
      <c r="A41" s="160"/>
      <c r="B41" s="160"/>
      <c r="C41" s="160"/>
      <c r="D41" s="162"/>
      <c r="E41" s="160"/>
      <c r="F41" s="160"/>
      <c r="G41" s="137"/>
      <c r="H41" s="138"/>
      <c r="I41" s="139"/>
      <c r="J41" s="138"/>
      <c r="K41" s="140"/>
      <c r="L41" s="141"/>
      <c r="M41" s="142"/>
      <c r="N41" s="142"/>
      <c r="O41" s="142"/>
      <c r="P41" s="142"/>
    </row>
    <row r="42" spans="1:16" s="143" customFormat="1" ht="52.5" customHeight="1" x14ac:dyDescent="0.25">
      <c r="A42" s="160"/>
      <c r="B42" s="160"/>
      <c r="C42" s="160"/>
      <c r="D42" s="162"/>
      <c r="E42" s="160"/>
      <c r="F42" s="160"/>
      <c r="G42" s="137"/>
      <c r="H42" s="138"/>
      <c r="I42" s="139"/>
      <c r="J42" s="138"/>
      <c r="K42" s="140"/>
      <c r="L42" s="141"/>
      <c r="M42" s="142"/>
      <c r="N42" s="142"/>
      <c r="O42" s="142"/>
      <c r="P42" s="142"/>
    </row>
    <row r="43" spans="1:16" s="143" customFormat="1" ht="52.5" customHeight="1" x14ac:dyDescent="0.25">
      <c r="A43" s="160"/>
      <c r="B43" s="160"/>
      <c r="C43" s="160"/>
      <c r="D43" s="162"/>
      <c r="E43" s="160"/>
      <c r="F43" s="160"/>
      <c r="G43" s="137"/>
      <c r="H43" s="138"/>
      <c r="I43" s="139"/>
      <c r="J43" s="138"/>
      <c r="K43" s="140"/>
      <c r="L43" s="141"/>
      <c r="M43" s="142"/>
      <c r="N43" s="142"/>
      <c r="O43" s="142"/>
      <c r="P43" s="142"/>
    </row>
    <row r="44" spans="1:16" s="143" customFormat="1" ht="52.5" customHeight="1" x14ac:dyDescent="0.25">
      <c r="A44" s="160"/>
      <c r="B44" s="160"/>
      <c r="C44" s="160"/>
      <c r="D44" s="162"/>
      <c r="E44" s="160"/>
      <c r="F44" s="160"/>
      <c r="G44" s="137"/>
      <c r="H44" s="138"/>
      <c r="I44" s="139"/>
      <c r="J44" s="138"/>
      <c r="K44" s="140"/>
      <c r="L44" s="141"/>
      <c r="M44" s="142"/>
      <c r="N44" s="142"/>
      <c r="O44" s="142"/>
      <c r="P44" s="142"/>
    </row>
    <row r="45" spans="1:16" s="143" customFormat="1" ht="52.5" customHeight="1" x14ac:dyDescent="0.25">
      <c r="A45" s="160"/>
      <c r="B45" s="160"/>
      <c r="C45" s="160"/>
      <c r="D45" s="162"/>
      <c r="E45" s="160"/>
      <c r="F45" s="160"/>
      <c r="G45" s="137"/>
      <c r="H45" s="138"/>
      <c r="I45" s="139"/>
      <c r="J45" s="138"/>
      <c r="K45" s="140"/>
      <c r="L45" s="141"/>
      <c r="M45" s="142"/>
      <c r="N45" s="142"/>
      <c r="O45" s="142"/>
      <c r="P45" s="142"/>
    </row>
    <row r="46" spans="1:16" s="143" customFormat="1" ht="52.5" customHeight="1" x14ac:dyDescent="0.25">
      <c r="A46" s="160"/>
      <c r="B46" s="160"/>
      <c r="C46" s="160"/>
      <c r="D46" s="162"/>
      <c r="E46" s="160"/>
      <c r="F46" s="160"/>
      <c r="G46" s="137"/>
      <c r="H46" s="138"/>
      <c r="I46" s="139"/>
      <c r="J46" s="138"/>
      <c r="K46" s="140"/>
      <c r="L46" s="141"/>
      <c r="M46" s="142"/>
      <c r="N46" s="142"/>
      <c r="O46" s="142"/>
      <c r="P46" s="142"/>
    </row>
    <row r="47" spans="1:16" s="143" customFormat="1" ht="52.5" customHeight="1" x14ac:dyDescent="0.25">
      <c r="A47" s="160"/>
      <c r="B47" s="160"/>
      <c r="C47" s="160"/>
      <c r="D47" s="162"/>
      <c r="E47" s="160"/>
      <c r="F47" s="160"/>
      <c r="G47" s="137"/>
      <c r="H47" s="138"/>
      <c r="I47" s="139"/>
      <c r="J47" s="138"/>
      <c r="K47" s="140"/>
      <c r="L47" s="141"/>
      <c r="M47" s="142"/>
      <c r="N47" s="142"/>
      <c r="O47" s="142"/>
      <c r="P47" s="142"/>
    </row>
    <row r="48" spans="1:16" s="143" customFormat="1" ht="52.5" customHeight="1" x14ac:dyDescent="0.25">
      <c r="A48" s="160"/>
      <c r="B48" s="160"/>
      <c r="C48" s="160"/>
      <c r="D48" s="162"/>
      <c r="E48" s="160"/>
      <c r="F48" s="160"/>
      <c r="G48" s="137"/>
      <c r="H48" s="138"/>
      <c r="I48" s="139"/>
      <c r="J48" s="138"/>
      <c r="K48" s="140"/>
      <c r="L48" s="141"/>
      <c r="M48" s="142"/>
      <c r="N48" s="142"/>
      <c r="O48" s="142"/>
      <c r="P48" s="142"/>
    </row>
    <row r="49" spans="1:16" s="143" customFormat="1" ht="52.5" customHeight="1" x14ac:dyDescent="0.25">
      <c r="A49" s="160"/>
      <c r="B49" s="160"/>
      <c r="C49" s="160"/>
      <c r="D49" s="162"/>
      <c r="E49" s="160"/>
      <c r="F49" s="160"/>
      <c r="G49" s="137"/>
      <c r="H49" s="138"/>
      <c r="I49" s="139"/>
      <c r="J49" s="138"/>
      <c r="K49" s="140"/>
      <c r="L49" s="141"/>
      <c r="M49" s="142"/>
      <c r="N49" s="142"/>
      <c r="O49" s="142"/>
      <c r="P49" s="142"/>
    </row>
    <row r="50" spans="1:16" s="143" customFormat="1" ht="52.5" customHeight="1" x14ac:dyDescent="0.25">
      <c r="A50" s="160"/>
      <c r="B50" s="160"/>
      <c r="C50" s="160"/>
      <c r="D50" s="162"/>
      <c r="E50" s="160"/>
      <c r="F50" s="160"/>
      <c r="G50" s="137"/>
      <c r="H50" s="138"/>
      <c r="I50" s="139"/>
      <c r="J50" s="138"/>
      <c r="K50" s="140"/>
      <c r="L50" s="141"/>
      <c r="M50" s="142"/>
      <c r="N50" s="142"/>
      <c r="O50" s="142"/>
      <c r="P50" s="142"/>
    </row>
    <row r="51" spans="1:16" s="143" customFormat="1" ht="52.5" customHeight="1" x14ac:dyDescent="0.25">
      <c r="A51" s="160"/>
      <c r="B51" s="160"/>
      <c r="C51" s="160"/>
      <c r="D51" s="162"/>
      <c r="E51" s="160"/>
      <c r="F51" s="160"/>
      <c r="G51" s="137"/>
      <c r="H51" s="138"/>
      <c r="I51" s="139"/>
      <c r="J51" s="138"/>
      <c r="K51" s="140"/>
      <c r="L51" s="141"/>
      <c r="M51" s="142"/>
      <c r="N51" s="142"/>
      <c r="O51" s="142"/>
      <c r="P51" s="142"/>
    </row>
    <row r="52" spans="1:16" s="143" customFormat="1" ht="52.5" customHeight="1" x14ac:dyDescent="0.25">
      <c r="A52" s="160"/>
      <c r="B52" s="160"/>
      <c r="C52" s="160"/>
      <c r="D52" s="162"/>
      <c r="E52" s="160"/>
      <c r="F52" s="160"/>
      <c r="G52" s="137"/>
      <c r="H52" s="138"/>
      <c r="I52" s="139"/>
      <c r="J52" s="138"/>
      <c r="K52" s="140"/>
      <c r="L52" s="141"/>
      <c r="M52" s="142"/>
      <c r="N52" s="142"/>
      <c r="O52" s="142"/>
      <c r="P52" s="142"/>
    </row>
    <row r="53" spans="1:16" s="143" customFormat="1" ht="52.5" customHeight="1" x14ac:dyDescent="0.25">
      <c r="A53" s="160"/>
      <c r="B53" s="160"/>
      <c r="C53" s="160"/>
      <c r="D53" s="162"/>
      <c r="E53" s="160"/>
      <c r="F53" s="160"/>
      <c r="G53" s="137"/>
      <c r="H53" s="138"/>
      <c r="I53" s="139"/>
      <c r="J53" s="138"/>
      <c r="K53" s="140"/>
      <c r="L53" s="141"/>
      <c r="M53" s="142"/>
      <c r="N53" s="142"/>
      <c r="O53" s="142"/>
      <c r="P53" s="142"/>
    </row>
    <row r="54" spans="1:16" s="143" customFormat="1" ht="52.5" customHeight="1" x14ac:dyDescent="0.25">
      <c r="A54" s="160"/>
      <c r="B54" s="160"/>
      <c r="C54" s="160"/>
      <c r="D54" s="162"/>
      <c r="E54" s="160"/>
      <c r="F54" s="160"/>
      <c r="G54" s="137"/>
      <c r="H54" s="138"/>
      <c r="I54" s="139"/>
      <c r="J54" s="138"/>
      <c r="K54" s="140"/>
      <c r="L54" s="141"/>
      <c r="M54" s="142"/>
      <c r="N54" s="142"/>
      <c r="O54" s="142"/>
      <c r="P54" s="142"/>
    </row>
  </sheetData>
  <mergeCells count="23">
    <mergeCell ref="J3:J4"/>
    <mergeCell ref="A3:A4"/>
    <mergeCell ref="B3:B4"/>
    <mergeCell ref="C3:C4"/>
    <mergeCell ref="D3:D4"/>
    <mergeCell ref="E3:E4"/>
    <mergeCell ref="F3:F4"/>
    <mergeCell ref="N1:P1"/>
    <mergeCell ref="J1:M1"/>
    <mergeCell ref="O3:O4"/>
    <mergeCell ref="P3:P4"/>
    <mergeCell ref="N3:N4"/>
    <mergeCell ref="G2:M2"/>
    <mergeCell ref="L3:L4"/>
    <mergeCell ref="M3:M4"/>
    <mergeCell ref="N2:P2"/>
    <mergeCell ref="G3:G4"/>
    <mergeCell ref="K3:K4"/>
    <mergeCell ref="A1:I1"/>
    <mergeCell ref="A2:C2"/>
    <mergeCell ref="D2:F2"/>
    <mergeCell ref="H3:H4"/>
    <mergeCell ref="I3:I4"/>
  </mergeCells>
  <printOptions horizontalCentered="1" verticalCentered="1"/>
  <pageMargins left="0.70866141732283472" right="0.70866141732283472" top="0.74803149606299213" bottom="0.74803149606299213" header="0.31496062992125984" footer="0.31496062992125984"/>
  <pageSetup paperSize="9" scale="15" orientation="landscape" r:id="rId1"/>
  <headerFooter>
    <oddFooter>&amp;LEste formato es vigente a partir del 1 de octubre de 2013</oddFooter>
  </headerFooter>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4</vt:i4>
      </vt:variant>
      <vt:variant>
        <vt:lpstr>Rangos con nombre</vt:lpstr>
      </vt:variant>
      <vt:variant>
        <vt:i4>4</vt:i4>
      </vt:variant>
    </vt:vector>
  </HeadingPairs>
  <TitlesOfParts>
    <vt:vector size="8" baseType="lpstr">
      <vt:lpstr>CADENA SUMINISTRO</vt:lpstr>
      <vt:lpstr>RIESGOS</vt:lpstr>
      <vt:lpstr>TABLAS</vt:lpstr>
      <vt:lpstr>CONTINGENCIA</vt:lpstr>
      <vt:lpstr>'CADENA SUMINISTRO'!Área_de_impresión</vt:lpstr>
      <vt:lpstr>CONTINGENCIA!Área_de_impresión</vt:lpstr>
      <vt:lpstr>RIESGOS!Área_de_impresión</vt:lpstr>
      <vt:lpstr>TABLAS!Área_de_impresión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J.Hernandez</dc:creator>
  <cp:lastModifiedBy>Luffi</cp:lastModifiedBy>
  <cp:lastPrinted>2014-06-25T20:51:02Z</cp:lastPrinted>
  <dcterms:created xsi:type="dcterms:W3CDTF">2011-03-25T13:46:58Z</dcterms:created>
  <dcterms:modified xsi:type="dcterms:W3CDTF">2017-11-05T19:04:51Z</dcterms:modified>
</cp:coreProperties>
</file>